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168" windowWidth="16260" windowHeight="5712" tabRatio="885" activeTab="10"/>
  </bookViews>
  <sheets>
    <sheet name="P andam" sheetId="20" r:id="rId1"/>
    <sheet name="P conf" sheetId="21" r:id="rId2"/>
    <sheet name="P (tt&gt;10)" sheetId="16" r:id="rId3"/>
    <sheet name="D andam" sheetId="19" r:id="rId4"/>
    <sheet name="D conf" sheetId="17" r:id="rId5"/>
    <sheet name="D (tt&gt;10)" sheetId="15" r:id="rId6"/>
    <sheet name="C andam" sheetId="13" r:id="rId7"/>
    <sheet name="C conf" sheetId="7" r:id="rId8"/>
    <sheet name="C (tt&gt;10)" sheetId="14" r:id="rId9"/>
    <sheet name="A andam" sheetId="11" r:id="rId10"/>
    <sheet name="A conf" sheetId="5" r:id="rId11"/>
    <sheet name="A (tt&gt;10)" sheetId="12" r:id="rId12"/>
  </sheets>
  <definedNames>
    <definedName name="_xlnm._FilterDatabase" localSheetId="11" hidden="1">'A (tt&gt;10)'!$B$2:$M$74</definedName>
    <definedName name="_xlnm._FilterDatabase" localSheetId="10" hidden="1">'A conf'!$B$2:$AD$42</definedName>
    <definedName name="_xlnm._FilterDatabase" localSheetId="8" hidden="1">'C (tt&gt;10)'!$B$2:$M$157</definedName>
    <definedName name="_xlnm._FilterDatabase" localSheetId="7" hidden="1">'C conf'!$A$2:$AG$77</definedName>
    <definedName name="_xlnm._FilterDatabase" localSheetId="5" hidden="1">'D (tt&gt;10)'!$B$2:$L$127</definedName>
    <definedName name="_xlnm._FilterDatabase" localSheetId="3" hidden="1">'D andam'!$A$2:$S$62</definedName>
    <definedName name="_xlnm._FilterDatabase" localSheetId="4" hidden="1">'D conf'!$A$2:$AD$62</definedName>
    <definedName name="_xlnm._FilterDatabase" localSheetId="2" hidden="1">'P (tt&gt;10)'!$B$1:$J$27</definedName>
    <definedName name="_xlnm._FilterDatabase" localSheetId="0" hidden="1">'P andam'!$A$2:$V$22</definedName>
    <definedName name="_xlnm._FilterDatabase" localSheetId="1" hidden="1">'P conf'!$A$2:$V$22</definedName>
  </definedNames>
  <calcPr calcId="145621"/>
</workbook>
</file>

<file path=xl/calcChain.xml><?xml version="1.0" encoding="utf-8"?>
<calcChain xmlns="http://schemas.openxmlformats.org/spreadsheetml/2006/main">
  <c r="R12" i="21" l="1"/>
  <c r="R3" i="21"/>
  <c r="R7" i="21"/>
  <c r="R18" i="21"/>
  <c r="R20" i="21"/>
  <c r="R10" i="21"/>
  <c r="R5" i="21"/>
  <c r="R9" i="21"/>
  <c r="R11" i="21"/>
  <c r="R15" i="21"/>
  <c r="R4" i="21"/>
  <c r="R19" i="21"/>
  <c r="R8" i="21"/>
  <c r="R21" i="21"/>
  <c r="R6" i="21"/>
  <c r="R13" i="21"/>
  <c r="L14" i="21"/>
  <c r="L17" i="21"/>
  <c r="L12" i="21"/>
  <c r="L3" i="21"/>
  <c r="L7" i="21"/>
  <c r="L18" i="21"/>
  <c r="L20" i="21"/>
  <c r="L10" i="21"/>
  <c r="L5" i="21"/>
  <c r="L9" i="21"/>
  <c r="L11" i="21"/>
  <c r="L15" i="21"/>
  <c r="L4" i="21"/>
  <c r="L8" i="21"/>
  <c r="L21" i="21"/>
  <c r="L6" i="21"/>
  <c r="L13" i="21"/>
  <c r="D22" i="21" l="1"/>
  <c r="D21" i="21"/>
  <c r="D20" i="21"/>
  <c r="D19" i="21"/>
  <c r="D18" i="21"/>
  <c r="D17" i="21"/>
  <c r="D16" i="21"/>
  <c r="D15" i="21"/>
  <c r="D14" i="21"/>
  <c r="D13" i="21"/>
  <c r="D12" i="21"/>
  <c r="D11" i="21"/>
  <c r="D10" i="21"/>
  <c r="D9" i="21"/>
  <c r="D8" i="21"/>
  <c r="D7" i="21"/>
  <c r="D6" i="21"/>
  <c r="D5" i="21"/>
  <c r="D4" i="21"/>
  <c r="D3" i="21"/>
  <c r="D22" i="20"/>
  <c r="D19" i="20"/>
  <c r="D15" i="20"/>
  <c r="D11" i="20"/>
  <c r="D14" i="20"/>
  <c r="D18" i="20"/>
  <c r="D17" i="20"/>
  <c r="D16" i="20"/>
  <c r="D21" i="20"/>
  <c r="D13" i="20"/>
  <c r="D20" i="20"/>
  <c r="D7" i="20"/>
  <c r="D12" i="20"/>
  <c r="D8" i="20"/>
  <c r="D10" i="20"/>
  <c r="D5" i="20"/>
  <c r="D9" i="20"/>
  <c r="D4" i="20"/>
  <c r="D6" i="20"/>
  <c r="D3" i="20"/>
  <c r="U8" i="20"/>
  <c r="U17" i="20"/>
  <c r="U21" i="20"/>
  <c r="U11" i="20"/>
  <c r="U19" i="20"/>
  <c r="U22" i="20"/>
  <c r="U9" i="20"/>
  <c r="U15" i="20"/>
  <c r="U4" i="20"/>
  <c r="U5" i="20"/>
  <c r="U6" i="20"/>
  <c r="U3" i="20"/>
  <c r="U20" i="20"/>
  <c r="U13" i="20"/>
  <c r="U7" i="20"/>
  <c r="U12" i="20"/>
  <c r="U10" i="20"/>
  <c r="U16" i="20"/>
  <c r="U14" i="20"/>
  <c r="U18" i="20"/>
  <c r="P8" i="20"/>
  <c r="V8" i="20" s="1"/>
  <c r="P17" i="20"/>
  <c r="V17" i="20" s="1"/>
  <c r="P21" i="20"/>
  <c r="V21" i="20" s="1"/>
  <c r="P11" i="20"/>
  <c r="V11" i="20" s="1"/>
  <c r="P19" i="20"/>
  <c r="V19" i="20" s="1"/>
  <c r="P22" i="20"/>
  <c r="V22" i="20" s="1"/>
  <c r="P9" i="20"/>
  <c r="V9" i="20" s="1"/>
  <c r="P15" i="20"/>
  <c r="V15" i="20" s="1"/>
  <c r="P4" i="20"/>
  <c r="V4" i="20" s="1"/>
  <c r="P5" i="20"/>
  <c r="V5" i="20" s="1"/>
  <c r="P6" i="20"/>
  <c r="V6" i="20" s="1"/>
  <c r="P3" i="20"/>
  <c r="V3" i="20" s="1"/>
  <c r="P20" i="20"/>
  <c r="V20" i="20" s="1"/>
  <c r="P13" i="20"/>
  <c r="V13" i="20" s="1"/>
  <c r="P7" i="20"/>
  <c r="V7" i="20" s="1"/>
  <c r="P12" i="20"/>
  <c r="V12" i="20" s="1"/>
  <c r="P10" i="20"/>
  <c r="V10" i="20" s="1"/>
  <c r="P16" i="20"/>
  <c r="V16" i="20" s="1"/>
  <c r="P14" i="20"/>
  <c r="V14" i="20" s="1"/>
  <c r="P18" i="20"/>
  <c r="V18" i="20" s="1"/>
  <c r="R8" i="20" l="1"/>
  <c r="R17" i="20"/>
  <c r="R21" i="20"/>
  <c r="R11" i="20"/>
  <c r="R19" i="20"/>
  <c r="R22" i="20"/>
  <c r="R9" i="20"/>
  <c r="R15" i="20"/>
  <c r="R4" i="20"/>
  <c r="R5" i="20"/>
  <c r="R6" i="20"/>
  <c r="R3" i="20"/>
  <c r="R20" i="20"/>
  <c r="R13" i="20"/>
  <c r="R7" i="20"/>
  <c r="R12" i="20"/>
  <c r="R10" i="20"/>
  <c r="R16" i="20"/>
  <c r="R14" i="20"/>
  <c r="R18" i="20"/>
  <c r="L8" i="20"/>
  <c r="L17" i="20"/>
  <c r="L21" i="20"/>
  <c r="L11" i="20"/>
  <c r="L19" i="20"/>
  <c r="L22" i="20"/>
  <c r="L9" i="20"/>
  <c r="L15" i="20"/>
  <c r="L4" i="20"/>
  <c r="L5" i="20"/>
  <c r="L6" i="20"/>
  <c r="L3" i="20"/>
  <c r="L20" i="20"/>
  <c r="L13" i="20"/>
  <c r="L7" i="20"/>
  <c r="L12" i="20"/>
  <c r="L10" i="20"/>
  <c r="L16" i="20"/>
  <c r="L14" i="20"/>
  <c r="L18" i="20"/>
  <c r="G157" i="14" l="1"/>
  <c r="G156" i="14"/>
  <c r="G155" i="14"/>
  <c r="G154" i="14"/>
  <c r="G153" i="14"/>
  <c r="G152" i="14"/>
  <c r="G151" i="14"/>
  <c r="G150" i="14"/>
  <c r="G149" i="14"/>
  <c r="G148" i="14"/>
  <c r="G147" i="14"/>
  <c r="G146" i="14"/>
  <c r="G145" i="14"/>
  <c r="G144" i="14"/>
  <c r="G143" i="14"/>
  <c r="G142" i="14"/>
  <c r="G141" i="14"/>
  <c r="G140" i="14"/>
  <c r="G139" i="14"/>
  <c r="G138" i="14"/>
  <c r="G137" i="14"/>
  <c r="G136" i="14"/>
  <c r="G135" i="14"/>
  <c r="G134" i="14"/>
  <c r="G133" i="14"/>
  <c r="G132" i="14"/>
  <c r="G131" i="14"/>
  <c r="G130" i="14"/>
  <c r="G129" i="14"/>
  <c r="G128" i="14"/>
  <c r="G127" i="14"/>
  <c r="G126" i="14"/>
  <c r="G125" i="14"/>
  <c r="G124" i="14"/>
  <c r="G123" i="14"/>
  <c r="G122" i="14"/>
  <c r="G121" i="14"/>
  <c r="G120" i="14"/>
  <c r="G119" i="14"/>
  <c r="G118" i="14"/>
  <c r="G117" i="14"/>
  <c r="G116" i="14"/>
  <c r="G115" i="14"/>
  <c r="G114" i="14"/>
  <c r="G113" i="14"/>
  <c r="G112" i="14"/>
  <c r="G111" i="14"/>
  <c r="G110" i="14"/>
  <c r="G109" i="14"/>
  <c r="G108" i="14"/>
  <c r="G107" i="14"/>
  <c r="G106" i="14"/>
  <c r="G105" i="14"/>
  <c r="G104" i="14"/>
  <c r="G103" i="14"/>
  <c r="G102" i="14"/>
  <c r="G101" i="14"/>
  <c r="G100" i="14"/>
  <c r="G99" i="14"/>
  <c r="G98" i="14"/>
  <c r="G97" i="14"/>
  <c r="G96" i="14"/>
  <c r="G95" i="14"/>
  <c r="G94" i="14"/>
  <c r="G93" i="14"/>
  <c r="G92" i="14"/>
  <c r="G91" i="14"/>
  <c r="G90" i="14"/>
  <c r="G89" i="14"/>
  <c r="G88" i="14"/>
  <c r="G87" i="14"/>
  <c r="G86" i="14"/>
  <c r="G85" i="14"/>
  <c r="G84" i="14"/>
  <c r="G83" i="14"/>
  <c r="G82" i="14"/>
  <c r="G81" i="14"/>
  <c r="G80" i="14"/>
  <c r="G79" i="14"/>
  <c r="G78" i="14"/>
  <c r="G77" i="14"/>
  <c r="G76" i="14"/>
  <c r="G75" i="14"/>
  <c r="G74" i="14"/>
  <c r="G73" i="14"/>
  <c r="G72" i="14"/>
  <c r="G71" i="14"/>
  <c r="G70" i="14"/>
  <c r="G69" i="14"/>
  <c r="G68" i="14"/>
  <c r="G67" i="14"/>
  <c r="G66" i="14"/>
  <c r="G65" i="14"/>
  <c r="G64" i="14"/>
  <c r="G63" i="14"/>
  <c r="G62" i="14"/>
  <c r="G61" i="14"/>
  <c r="G60" i="14"/>
  <c r="G59" i="14"/>
  <c r="G58" i="14"/>
  <c r="G57" i="14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G25" i="14"/>
  <c r="G24" i="14"/>
  <c r="G23" i="14"/>
  <c r="G22" i="14"/>
  <c r="G21" i="14"/>
  <c r="G20" i="14"/>
  <c r="G19" i="14"/>
  <c r="G18" i="14"/>
  <c r="G17" i="14"/>
  <c r="G16" i="14"/>
  <c r="G15" i="14"/>
  <c r="G14" i="14"/>
  <c r="G13" i="14"/>
  <c r="G12" i="14"/>
  <c r="G11" i="14"/>
  <c r="G10" i="14"/>
  <c r="G9" i="14"/>
  <c r="G8" i="14"/>
  <c r="G7" i="14"/>
  <c r="G6" i="14"/>
  <c r="G5" i="14"/>
  <c r="G4" i="14"/>
  <c r="G3" i="14"/>
  <c r="H77" i="13"/>
  <c r="H76" i="13"/>
  <c r="H75" i="13"/>
  <c r="H74" i="13"/>
  <c r="H73" i="13"/>
  <c r="H72" i="13"/>
  <c r="H71" i="13"/>
  <c r="H70" i="13"/>
  <c r="H69" i="13"/>
  <c r="H68" i="13"/>
  <c r="H67" i="13"/>
  <c r="H66" i="13"/>
  <c r="H65" i="13"/>
  <c r="H64" i="13"/>
  <c r="H63" i="13"/>
  <c r="H62" i="13"/>
  <c r="H61" i="13"/>
  <c r="H60" i="13"/>
  <c r="H59" i="13"/>
  <c r="H58" i="13"/>
  <c r="H57" i="13"/>
  <c r="H56" i="13"/>
  <c r="H55" i="13"/>
  <c r="H54" i="13"/>
  <c r="H53" i="13"/>
  <c r="H52" i="13"/>
  <c r="H51" i="13"/>
  <c r="H50" i="13"/>
  <c r="H49" i="13"/>
  <c r="H48" i="13"/>
  <c r="H47" i="13"/>
  <c r="H46" i="13"/>
  <c r="H45" i="13"/>
  <c r="H44" i="13"/>
  <c r="H43" i="13"/>
  <c r="H42" i="13"/>
  <c r="H41" i="13"/>
  <c r="H40" i="13"/>
  <c r="H39" i="13"/>
  <c r="H38" i="13"/>
  <c r="H37" i="13"/>
  <c r="H36" i="13"/>
  <c r="H35" i="13"/>
  <c r="H34" i="13"/>
  <c r="H33" i="13"/>
  <c r="H32" i="13"/>
  <c r="H31" i="13"/>
  <c r="H30" i="13"/>
  <c r="H29" i="13"/>
  <c r="H28" i="13"/>
  <c r="H27" i="13"/>
  <c r="H26" i="13"/>
  <c r="H25" i="13"/>
  <c r="H24" i="13"/>
  <c r="H23" i="13"/>
  <c r="H22" i="13"/>
  <c r="H21" i="13"/>
  <c r="H20" i="13"/>
  <c r="H19" i="13"/>
  <c r="H18" i="13"/>
  <c r="H17" i="13"/>
  <c r="H16" i="13"/>
  <c r="H15" i="13"/>
  <c r="H14" i="13"/>
  <c r="H13" i="13"/>
  <c r="H12" i="13"/>
  <c r="H11" i="13"/>
  <c r="H10" i="13"/>
  <c r="H9" i="13"/>
  <c r="H8" i="13"/>
  <c r="H7" i="13"/>
  <c r="H6" i="13"/>
  <c r="H5" i="13"/>
  <c r="H4" i="13"/>
  <c r="H3" i="13"/>
  <c r="G74" i="12"/>
  <c r="G73" i="12"/>
  <c r="G72" i="12"/>
  <c r="G71" i="12"/>
  <c r="G70" i="12"/>
  <c r="G69" i="12"/>
  <c r="G68" i="12"/>
  <c r="G67" i="12"/>
  <c r="G66" i="12"/>
  <c r="G65" i="12"/>
  <c r="G64" i="12"/>
  <c r="G63" i="12"/>
  <c r="G62" i="12"/>
  <c r="G61" i="12"/>
  <c r="G60" i="12"/>
  <c r="G59" i="12"/>
  <c r="G58" i="12"/>
  <c r="G57" i="12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G25" i="12"/>
  <c r="G24" i="12"/>
  <c r="G23" i="12"/>
  <c r="G22" i="12"/>
  <c r="G21" i="12"/>
  <c r="G20" i="12"/>
  <c r="G19" i="12"/>
  <c r="G18" i="12"/>
  <c r="G17" i="12"/>
  <c r="G16" i="12"/>
  <c r="G15" i="12"/>
  <c r="G14" i="12"/>
  <c r="G13" i="12"/>
  <c r="G12" i="12"/>
  <c r="G11" i="12"/>
  <c r="G10" i="12"/>
  <c r="G9" i="12"/>
  <c r="G8" i="12"/>
  <c r="G7" i="12"/>
  <c r="G6" i="12"/>
  <c r="G5" i="12"/>
  <c r="G4" i="12"/>
  <c r="G3" i="12"/>
  <c r="H42" i="11"/>
  <c r="I42" i="11" s="1"/>
  <c r="H41" i="11"/>
  <c r="I41" i="11" s="1"/>
  <c r="I40" i="11"/>
  <c r="H40" i="11"/>
  <c r="H39" i="11"/>
  <c r="I39" i="11" s="1"/>
  <c r="H38" i="11"/>
  <c r="I38" i="11" s="1"/>
  <c r="H37" i="11"/>
  <c r="I37" i="11" s="1"/>
  <c r="I36" i="11"/>
  <c r="H36" i="11"/>
  <c r="H35" i="11"/>
  <c r="I35" i="11" s="1"/>
  <c r="H34" i="11"/>
  <c r="I34" i="11" s="1"/>
  <c r="H33" i="11"/>
  <c r="I33" i="11" s="1"/>
  <c r="I32" i="11"/>
  <c r="H32" i="11"/>
  <c r="H31" i="11"/>
  <c r="I31" i="11" s="1"/>
  <c r="H30" i="11"/>
  <c r="I30" i="11" s="1"/>
  <c r="H29" i="11"/>
  <c r="I29" i="11" s="1"/>
  <c r="I28" i="11"/>
  <c r="H28" i="11"/>
  <c r="H27" i="11"/>
  <c r="I27" i="11" s="1"/>
  <c r="H26" i="11"/>
  <c r="I26" i="11" s="1"/>
  <c r="H25" i="11"/>
  <c r="I25" i="11" s="1"/>
  <c r="I24" i="11"/>
  <c r="H24" i="11"/>
  <c r="H23" i="11"/>
  <c r="I23" i="11" s="1"/>
  <c r="H22" i="11"/>
  <c r="I22" i="11" s="1"/>
  <c r="H21" i="11"/>
  <c r="I21" i="11" s="1"/>
  <c r="I20" i="11"/>
  <c r="H20" i="11"/>
  <c r="H19" i="11"/>
  <c r="I19" i="11" s="1"/>
  <c r="H18" i="11"/>
  <c r="I18" i="11" s="1"/>
  <c r="H17" i="11"/>
  <c r="I17" i="11" s="1"/>
  <c r="I16" i="11"/>
  <c r="H16" i="11"/>
  <c r="H15" i="11"/>
  <c r="I15" i="11" s="1"/>
  <c r="H14" i="11"/>
  <c r="I14" i="11" s="1"/>
  <c r="H13" i="11"/>
  <c r="I13" i="11" s="1"/>
  <c r="I12" i="11"/>
  <c r="H12" i="11"/>
  <c r="H11" i="11"/>
  <c r="I11" i="11" s="1"/>
  <c r="H10" i="11"/>
  <c r="I10" i="11" s="1"/>
  <c r="H9" i="11"/>
  <c r="I9" i="11" s="1"/>
  <c r="I8" i="11"/>
  <c r="H8" i="11"/>
  <c r="H7" i="11"/>
  <c r="I7" i="11" s="1"/>
  <c r="H6" i="11"/>
  <c r="I6" i="11" s="1"/>
  <c r="H5" i="11"/>
  <c r="I5" i="11" s="1"/>
  <c r="I4" i="11"/>
  <c r="H4" i="11"/>
  <c r="H3" i="11"/>
  <c r="I3" i="11" s="1"/>
  <c r="AB53" i="7"/>
  <c r="AB71" i="7"/>
  <c r="AB47" i="7"/>
  <c r="AB52" i="7"/>
  <c r="AB48" i="7"/>
  <c r="AB30" i="7"/>
  <c r="AB58" i="7"/>
  <c r="AB54" i="7"/>
  <c r="AB35" i="7"/>
  <c r="Z7" i="5"/>
  <c r="AA7" i="5" s="1"/>
  <c r="Z5" i="5"/>
  <c r="AA5" i="5" s="1"/>
  <c r="Z20" i="5"/>
  <c r="AA20" i="5" s="1"/>
  <c r="Z4" i="5"/>
  <c r="AA4" i="5" s="1"/>
  <c r="Z28" i="5"/>
  <c r="AA28" i="5" s="1"/>
  <c r="Z36" i="5"/>
  <c r="AA36" i="5" s="1"/>
  <c r="Z40" i="5"/>
  <c r="AA40" i="5" s="1"/>
  <c r="Z22" i="5"/>
  <c r="AA22" i="5" s="1"/>
  <c r="Z23" i="5"/>
  <c r="AA23" i="5" s="1"/>
  <c r="Z12" i="5"/>
  <c r="AA12" i="5" s="1"/>
  <c r="Z21" i="5"/>
  <c r="AA21" i="5" s="1"/>
  <c r="Z35" i="5"/>
  <c r="AA35" i="5" s="1"/>
  <c r="Z19" i="5"/>
  <c r="AA19" i="5" s="1"/>
  <c r="Z24" i="5"/>
  <c r="AA24" i="5" s="1"/>
  <c r="Z29" i="5"/>
  <c r="AA29" i="5" s="1"/>
  <c r="Z17" i="5"/>
  <c r="AA17" i="5" s="1"/>
  <c r="Z30" i="5"/>
  <c r="AA30" i="5" s="1"/>
  <c r="Z38" i="5"/>
  <c r="AA38" i="5" s="1"/>
  <c r="Z8" i="5"/>
  <c r="AA8" i="5" s="1"/>
  <c r="Z16" i="5"/>
  <c r="AA16" i="5" s="1"/>
  <c r="Z25" i="5"/>
  <c r="AA25" i="5" s="1"/>
  <c r="Z26" i="5"/>
  <c r="AA26" i="5" s="1"/>
  <c r="Z27" i="5"/>
  <c r="AA27" i="5" s="1"/>
  <c r="Z9" i="5"/>
  <c r="AA9" i="5" s="1"/>
  <c r="AC35" i="7" l="1"/>
  <c r="AC47" i="7"/>
  <c r="AB77" i="7"/>
  <c r="AC77" i="7" s="1"/>
  <c r="AB62" i="7"/>
  <c r="AC62" i="7" s="1"/>
  <c r="AB63" i="7"/>
  <c r="AC63" i="7" s="1"/>
  <c r="AB61" i="7"/>
  <c r="AC61" i="7" s="1"/>
  <c r="AB42" i="7"/>
  <c r="AC42" i="7" s="1"/>
  <c r="AB40" i="7"/>
  <c r="AC40" i="7" s="1"/>
  <c r="AB13" i="7"/>
  <c r="AC13" i="7" s="1"/>
  <c r="AB6" i="7"/>
  <c r="AC6" i="7" s="1"/>
  <c r="AB49" i="7"/>
  <c r="AC49" i="7" s="1"/>
  <c r="AC54" i="7"/>
  <c r="AB68" i="7"/>
  <c r="AC68" i="7" s="1"/>
  <c r="AC58" i="7"/>
  <c r="AC48" i="7"/>
  <c r="AB23" i="7"/>
  <c r="AC23" i="7" s="1"/>
  <c r="AB26" i="7"/>
  <c r="AC26" i="7" s="1"/>
  <c r="AB33" i="7"/>
  <c r="AC33" i="7" s="1"/>
  <c r="AB76" i="7"/>
  <c r="AC76" i="7" s="1"/>
  <c r="AB4" i="7"/>
  <c r="AC4" i="7" s="1"/>
  <c r="AB11" i="7"/>
  <c r="AC11" i="7" s="1"/>
  <c r="AB7" i="7"/>
  <c r="AC7" i="7" s="1"/>
  <c r="AB37" i="7"/>
  <c r="AC37" i="7" s="1"/>
  <c r="AB57" i="7"/>
  <c r="AC57" i="7" s="1"/>
  <c r="AB22" i="7"/>
  <c r="AC22" i="7" s="1"/>
  <c r="AB32" i="7"/>
  <c r="AC32" i="7" s="1"/>
  <c r="AB12" i="7"/>
  <c r="AC12" i="7" s="1"/>
  <c r="AB19" i="7"/>
  <c r="AC19" i="7" s="1"/>
  <c r="AB24" i="7"/>
  <c r="AC24" i="7" s="1"/>
  <c r="AC71" i="7"/>
  <c r="AB17" i="7"/>
  <c r="AC17" i="7" s="1"/>
  <c r="AB15" i="7"/>
  <c r="AC15" i="7" s="1"/>
  <c r="AC30" i="7"/>
  <c r="AC52" i="7"/>
  <c r="AB36" i="7"/>
  <c r="AC36" i="7" s="1"/>
  <c r="AB3" i="7"/>
  <c r="AC3" i="7" s="1"/>
  <c r="AB14" i="7"/>
  <c r="AC14" i="7" s="1"/>
  <c r="AC53" i="7"/>
  <c r="AB18" i="7"/>
  <c r="AC18" i="7" s="1"/>
  <c r="AB27" i="7"/>
  <c r="AC27" i="7" s="1"/>
  <c r="AB16" i="7"/>
  <c r="AC16" i="7" s="1"/>
  <c r="AB75" i="7"/>
  <c r="AC75" i="7" s="1"/>
  <c r="AB64" i="7"/>
  <c r="AC64" i="7" s="1"/>
  <c r="AB55" i="7"/>
  <c r="AC55" i="7" s="1"/>
  <c r="AB31" i="7"/>
  <c r="AC31" i="7" s="1"/>
  <c r="AB38" i="7"/>
  <c r="AC38" i="7" s="1"/>
  <c r="AB46" i="7"/>
  <c r="AC46" i="7" s="1"/>
  <c r="AB74" i="7"/>
  <c r="AC74" i="7" s="1"/>
  <c r="H77" i="7" l="1"/>
  <c r="I77" i="7" s="1"/>
  <c r="H4" i="7"/>
  <c r="I4" i="7" s="1"/>
  <c r="H5" i="7"/>
  <c r="I5" i="7" s="1"/>
  <c r="H6" i="7"/>
  <c r="I6" i="7" s="1"/>
  <c r="H8" i="7"/>
  <c r="I8" i="7" s="1"/>
  <c r="H7" i="7"/>
  <c r="I7" i="7" s="1"/>
  <c r="H9" i="7"/>
  <c r="I9" i="7" s="1"/>
  <c r="H10" i="7"/>
  <c r="I10" i="7" s="1"/>
  <c r="H11" i="7"/>
  <c r="I11" i="7" s="1"/>
  <c r="H12" i="7"/>
  <c r="I12" i="7" s="1"/>
  <c r="H13" i="7"/>
  <c r="I13" i="7" s="1"/>
  <c r="H15" i="7"/>
  <c r="I15" i="7" s="1"/>
  <c r="H14" i="7"/>
  <c r="I14" i="7" s="1"/>
  <c r="H16" i="7"/>
  <c r="I16" i="7" s="1"/>
  <c r="H17" i="7"/>
  <c r="I17" i="7" s="1"/>
  <c r="H18" i="7"/>
  <c r="I18" i="7" s="1"/>
  <c r="H19" i="7"/>
  <c r="I19" i="7" s="1"/>
  <c r="H20" i="7"/>
  <c r="I20" i="7" s="1"/>
  <c r="H21" i="7"/>
  <c r="I21" i="7" s="1"/>
  <c r="H22" i="7"/>
  <c r="I22" i="7" s="1"/>
  <c r="H23" i="7"/>
  <c r="I23" i="7" s="1"/>
  <c r="H25" i="7"/>
  <c r="I25" i="7" s="1"/>
  <c r="H24" i="7"/>
  <c r="I24" i="7" s="1"/>
  <c r="H26" i="7"/>
  <c r="I26" i="7" s="1"/>
  <c r="H27" i="7"/>
  <c r="I27" i="7" s="1"/>
  <c r="H28" i="7"/>
  <c r="I28" i="7" s="1"/>
  <c r="H29" i="7"/>
  <c r="I29" i="7" s="1"/>
  <c r="H30" i="7"/>
  <c r="I30" i="7" s="1"/>
  <c r="H31" i="7"/>
  <c r="I31" i="7" s="1"/>
  <c r="H32" i="7"/>
  <c r="I32" i="7" s="1"/>
  <c r="H33" i="7"/>
  <c r="I33" i="7" s="1"/>
  <c r="H34" i="7"/>
  <c r="I34" i="7" s="1"/>
  <c r="H35" i="7"/>
  <c r="I35" i="7" s="1"/>
  <c r="H36" i="7"/>
  <c r="I36" i="7" s="1"/>
  <c r="H37" i="7"/>
  <c r="I37" i="7" s="1"/>
  <c r="H38" i="7"/>
  <c r="I38" i="7" s="1"/>
  <c r="H39" i="7"/>
  <c r="I39" i="7" s="1"/>
  <c r="H41" i="7"/>
  <c r="I41" i="7" s="1"/>
  <c r="H40" i="7"/>
  <c r="I40" i="7" s="1"/>
  <c r="H42" i="7"/>
  <c r="I42" i="7" s="1"/>
  <c r="H43" i="7"/>
  <c r="I43" i="7" s="1"/>
  <c r="H44" i="7"/>
  <c r="I44" i="7" s="1"/>
  <c r="H45" i="7"/>
  <c r="I45" i="7" s="1"/>
  <c r="H47" i="7"/>
  <c r="I47" i="7" s="1"/>
  <c r="H46" i="7"/>
  <c r="I46" i="7" s="1"/>
  <c r="H48" i="7"/>
  <c r="I48" i="7" s="1"/>
  <c r="H50" i="7"/>
  <c r="I50" i="7" s="1"/>
  <c r="H51" i="7"/>
  <c r="I51" i="7" s="1"/>
  <c r="H49" i="7"/>
  <c r="I49" i="7" s="1"/>
  <c r="H53" i="7"/>
  <c r="I53" i="7" s="1"/>
  <c r="H52" i="7"/>
  <c r="I52" i="7" s="1"/>
  <c r="H54" i="7"/>
  <c r="I54" i="7" s="1"/>
  <c r="H55" i="7"/>
  <c r="I55" i="7" s="1"/>
  <c r="H56" i="7"/>
  <c r="I56" i="7" s="1"/>
  <c r="H57" i="7"/>
  <c r="I57" i="7" s="1"/>
  <c r="H58" i="7"/>
  <c r="I58" i="7" s="1"/>
  <c r="H59" i="7"/>
  <c r="I59" i="7" s="1"/>
  <c r="H60" i="7"/>
  <c r="I60" i="7" s="1"/>
  <c r="H62" i="7"/>
  <c r="I62" i="7" s="1"/>
  <c r="H61" i="7"/>
  <c r="I61" i="7" s="1"/>
  <c r="H63" i="7"/>
  <c r="I63" i="7" s="1"/>
  <c r="H64" i="7"/>
  <c r="I64" i="7" s="1"/>
  <c r="H65" i="7"/>
  <c r="I65" i="7" s="1"/>
  <c r="H66" i="7"/>
  <c r="I66" i="7" s="1"/>
  <c r="H67" i="7"/>
  <c r="I67" i="7" s="1"/>
  <c r="H69" i="7"/>
  <c r="I69" i="7" s="1"/>
  <c r="H68" i="7"/>
  <c r="I68" i="7" s="1"/>
  <c r="H70" i="7"/>
  <c r="I70" i="7" s="1"/>
  <c r="H71" i="7"/>
  <c r="I71" i="7" s="1"/>
  <c r="H72" i="7"/>
  <c r="I72" i="7" s="1"/>
  <c r="H73" i="7"/>
  <c r="I73" i="7" s="1"/>
  <c r="H74" i="7"/>
  <c r="I74" i="7" s="1"/>
  <c r="H75" i="7"/>
  <c r="I75" i="7" s="1"/>
  <c r="H76" i="7"/>
  <c r="I76" i="7" s="1"/>
  <c r="H3" i="7"/>
  <c r="I3" i="7" s="1"/>
  <c r="Q8" i="5"/>
  <c r="Q12" i="5"/>
  <c r="Q17" i="5"/>
  <c r="Q22" i="5"/>
  <c r="Q26" i="5"/>
  <c r="Q34" i="5"/>
  <c r="Q38" i="5"/>
  <c r="Q4" i="5" l="1"/>
  <c r="Q35" i="5"/>
  <c r="Q23" i="5"/>
  <c r="Q13" i="5"/>
  <c r="Q5" i="5"/>
  <c r="Q11" i="5"/>
  <c r="Q21" i="5"/>
  <c r="Q29" i="5"/>
  <c r="Q37" i="5"/>
  <c r="Q25" i="5"/>
  <c r="Q16" i="5"/>
  <c r="Q7" i="5"/>
  <c r="Q36" i="5"/>
  <c r="Q24" i="5"/>
  <c r="Q15" i="5"/>
  <c r="Q6" i="5"/>
  <c r="Q10" i="5"/>
  <c r="Q20" i="5"/>
  <c r="Q28" i="5"/>
  <c r="Q41" i="5"/>
  <c r="Q40" i="5"/>
  <c r="Q27" i="5"/>
  <c r="Q19" i="5"/>
  <c r="Q9" i="5"/>
  <c r="R29" i="7"/>
  <c r="S29" i="7" s="1"/>
  <c r="R5" i="7"/>
  <c r="S5" i="7" s="1"/>
  <c r="R37" i="7"/>
  <c r="S37" i="7" s="1"/>
  <c r="R40" i="7"/>
  <c r="S40" i="7" s="1"/>
  <c r="R54" i="7"/>
  <c r="S54" i="7" s="1"/>
  <c r="R12" i="7"/>
  <c r="S12" i="7" s="1"/>
  <c r="R21" i="7"/>
  <c r="S21" i="7" s="1"/>
  <c r="R22" i="7"/>
  <c r="S22" i="7" s="1"/>
  <c r="R31" i="7"/>
  <c r="S31" i="7" s="1"/>
  <c r="R35" i="7"/>
  <c r="S35" i="7" s="1"/>
  <c r="R49" i="7"/>
  <c r="S49" i="7" s="1"/>
  <c r="R60" i="7"/>
  <c r="S60" i="7" s="1"/>
  <c r="R76" i="7"/>
  <c r="S76" i="7" s="1"/>
  <c r="R19" i="7"/>
  <c r="S19" i="7" s="1"/>
  <c r="R25" i="7"/>
  <c r="S25" i="7" s="1"/>
  <c r="R4" i="7"/>
  <c r="S4" i="7" s="1"/>
  <c r="R52" i="7"/>
  <c r="S52" i="7" s="1"/>
  <c r="R62" i="7"/>
  <c r="S62" i="7" s="1"/>
  <c r="R72" i="7"/>
  <c r="S72" i="7" s="1"/>
  <c r="R55" i="7"/>
  <c r="S55" i="7" s="1"/>
  <c r="R77" i="7"/>
  <c r="S77" i="7" s="1"/>
  <c r="R61" i="7"/>
  <c r="S61" i="7" s="1"/>
  <c r="R68" i="7"/>
  <c r="S68" i="7" s="1"/>
  <c r="R8" i="7"/>
  <c r="S8" i="7" s="1"/>
  <c r="R7" i="7"/>
  <c r="S7" i="7" s="1"/>
  <c r="R13" i="7"/>
  <c r="S13" i="7" s="1"/>
  <c r="R70" i="7"/>
  <c r="S70" i="7" s="1"/>
  <c r="R17" i="7"/>
  <c r="S17" i="7" s="1"/>
  <c r="R36" i="7"/>
  <c r="S36" i="7" s="1"/>
  <c r="R41" i="7"/>
  <c r="S41" i="7" s="1"/>
  <c r="R58" i="7"/>
  <c r="S58" i="7" s="1"/>
  <c r="R69" i="7"/>
  <c r="S69" i="7" s="1"/>
  <c r="R18" i="7"/>
  <c r="S18" i="7" s="1"/>
  <c r="R50" i="7"/>
  <c r="S50" i="7" s="1"/>
  <c r="R66" i="7"/>
  <c r="S66" i="7" s="1"/>
  <c r="R6" i="7"/>
  <c r="S6" i="7" s="1"/>
  <c r="R46" i="7"/>
  <c r="S46" i="7" s="1"/>
  <c r="R30" i="7"/>
  <c r="S30" i="7" s="1"/>
  <c r="R27" i="7"/>
  <c r="S27" i="7" s="1"/>
  <c r="R33" i="7"/>
  <c r="S33" i="7" s="1"/>
  <c r="R39" i="7"/>
  <c r="S39" i="7" s="1"/>
  <c r="R57" i="7"/>
  <c r="S57" i="7" s="1"/>
  <c r="R71" i="7"/>
  <c r="S71" i="7" s="1"/>
  <c r="R9" i="7"/>
  <c r="S9" i="7" s="1"/>
  <c r="R14" i="7"/>
  <c r="S14" i="7" s="1"/>
  <c r="R63" i="7"/>
  <c r="S63" i="7" s="1"/>
  <c r="R15" i="7"/>
  <c r="S15" i="7" s="1"/>
  <c r="R23" i="7"/>
  <c r="S23" i="7" s="1"/>
  <c r="R32" i="7"/>
  <c r="S32" i="7" s="1"/>
  <c r="R42" i="7"/>
  <c r="S42" i="7" s="1"/>
  <c r="R47" i="7"/>
  <c r="S47" i="7" s="1"/>
  <c r="R56" i="7"/>
  <c r="S56" i="7" s="1"/>
  <c r="R75" i="7"/>
  <c r="S75" i="7" s="1"/>
  <c r="R26" i="7"/>
  <c r="S26" i="7" s="1"/>
  <c r="R24" i="7"/>
  <c r="S24" i="7" s="1"/>
  <c r="R11" i="7"/>
  <c r="S11" i="7" s="1"/>
  <c r="R16" i="7"/>
  <c r="S16" i="7" s="1"/>
  <c r="R38" i="7"/>
  <c r="S38" i="7" s="1"/>
  <c r="R48" i="7"/>
  <c r="S48" i="7" s="1"/>
  <c r="R59" i="7"/>
  <c r="S59" i="7" s="1"/>
  <c r="R74" i="7"/>
  <c r="S74" i="7" s="1"/>
  <c r="R3" i="7"/>
  <c r="S3" i="7" s="1"/>
  <c r="R4" i="5" l="1"/>
  <c r="R5" i="5"/>
  <c r="R6" i="5"/>
  <c r="R7" i="5"/>
  <c r="R8" i="5"/>
  <c r="R10" i="5"/>
  <c r="R9" i="5"/>
  <c r="R11" i="5"/>
  <c r="R12" i="5"/>
  <c r="R13" i="5"/>
  <c r="R15" i="5"/>
  <c r="R17" i="5"/>
  <c r="R16" i="5"/>
  <c r="R19" i="5"/>
  <c r="R20" i="5"/>
  <c r="R21" i="5"/>
  <c r="R22" i="5"/>
  <c r="R23" i="5"/>
  <c r="R24" i="5"/>
  <c r="R25" i="5"/>
  <c r="R26" i="5"/>
  <c r="R27" i="5"/>
  <c r="R28" i="5"/>
  <c r="R29" i="5"/>
  <c r="R34" i="5"/>
  <c r="R35" i="5"/>
  <c r="R37" i="5"/>
  <c r="R36" i="5"/>
  <c r="R38" i="5"/>
  <c r="R40" i="5"/>
  <c r="R41" i="5"/>
  <c r="H3" i="5" l="1"/>
  <c r="I3" i="5" s="1"/>
  <c r="H4" i="5"/>
  <c r="I4" i="5" s="1"/>
  <c r="H5" i="5"/>
  <c r="I5" i="5" s="1"/>
  <c r="H6" i="5"/>
  <c r="I6" i="5" s="1"/>
  <c r="H11" i="5"/>
  <c r="I11" i="5" s="1"/>
  <c r="H14" i="5"/>
  <c r="I14" i="5" s="1"/>
  <c r="H18" i="5"/>
  <c r="I18" i="5" s="1"/>
  <c r="H17" i="5"/>
  <c r="I17" i="5" s="1"/>
  <c r="H34" i="5"/>
  <c r="I34" i="5" s="1"/>
  <c r="H15" i="5"/>
  <c r="I15" i="5" s="1"/>
  <c r="H29" i="5"/>
  <c r="I29" i="5" s="1"/>
  <c r="H8" i="5"/>
  <c r="I8" i="5" s="1"/>
  <c r="H10" i="5"/>
  <c r="I10" i="5" s="1"/>
  <c r="H20" i="5"/>
  <c r="I20" i="5" s="1"/>
  <c r="H22" i="5"/>
  <c r="I22" i="5" s="1"/>
  <c r="H23" i="5"/>
  <c r="I23" i="5" s="1"/>
  <c r="H9" i="5"/>
  <c r="I9" i="5" s="1"/>
  <c r="H25" i="5"/>
  <c r="I25" i="5" s="1"/>
  <c r="H26" i="5"/>
  <c r="I26" i="5" s="1"/>
  <c r="H16" i="5"/>
  <c r="I16" i="5" s="1"/>
  <c r="H24" i="5"/>
  <c r="I24" i="5" s="1"/>
  <c r="H39" i="5"/>
  <c r="I39" i="5" s="1"/>
  <c r="H13" i="5"/>
  <c r="I13" i="5" s="1"/>
  <c r="H19" i="5"/>
  <c r="I19" i="5" s="1"/>
  <c r="H31" i="5"/>
  <c r="I31" i="5" s="1"/>
  <c r="H12" i="5"/>
  <c r="I12" i="5" s="1"/>
  <c r="H35" i="5"/>
  <c r="I35" i="5" s="1"/>
  <c r="H30" i="5"/>
  <c r="I30" i="5" s="1"/>
  <c r="H21" i="5"/>
  <c r="I21" i="5" s="1"/>
  <c r="H37" i="5"/>
  <c r="I37" i="5" s="1"/>
  <c r="H33" i="5"/>
  <c r="I33" i="5" s="1"/>
  <c r="H28" i="5"/>
  <c r="I28" i="5" s="1"/>
  <c r="H40" i="5"/>
  <c r="I40" i="5" s="1"/>
  <c r="H41" i="5"/>
  <c r="I41" i="5" s="1"/>
  <c r="H27" i="5"/>
  <c r="I27" i="5" s="1"/>
  <c r="H36" i="5"/>
  <c r="I36" i="5" s="1"/>
  <c r="H32" i="5"/>
  <c r="I32" i="5" s="1"/>
  <c r="H38" i="5"/>
  <c r="I38" i="5" s="1"/>
  <c r="H42" i="5"/>
  <c r="I42" i="5" s="1"/>
  <c r="H7" i="5"/>
  <c r="I7" i="5" s="1"/>
</calcChain>
</file>

<file path=xl/sharedStrings.xml><?xml version="1.0" encoding="utf-8"?>
<sst xmlns="http://schemas.openxmlformats.org/spreadsheetml/2006/main" count="2185" uniqueCount="576">
  <si>
    <t>Calciatore</t>
  </si>
  <si>
    <t>Pelizzoli</t>
  </si>
  <si>
    <t>Marchetti</t>
  </si>
  <si>
    <t>Handanovic</t>
  </si>
  <si>
    <t>Mirante</t>
  </si>
  <si>
    <t>Pegolo</t>
  </si>
  <si>
    <t>Agazzi</t>
  </si>
  <si>
    <t>Puggioni</t>
  </si>
  <si>
    <t>Frey S.</t>
  </si>
  <si>
    <t>Buffon</t>
  </si>
  <si>
    <t>Curci</t>
  </si>
  <si>
    <t>Sorrentino</t>
  </si>
  <si>
    <t>Consigli</t>
  </si>
  <si>
    <t>Gillet</t>
  </si>
  <si>
    <t>Padelli</t>
  </si>
  <si>
    <t>Andujar</t>
  </si>
  <si>
    <t>Abbiati</t>
  </si>
  <si>
    <t>Viviano</t>
  </si>
  <si>
    <t>Perin</t>
  </si>
  <si>
    <t>Brkic</t>
  </si>
  <si>
    <t>De Sanctis</t>
  </si>
  <si>
    <t>Agliardi</t>
  </si>
  <si>
    <t>Romero</t>
  </si>
  <si>
    <t>Stekelenburg</t>
  </si>
  <si>
    <t>Ujkani</t>
  </si>
  <si>
    <t>Goicoechea</t>
  </si>
  <si>
    <t>Amelia</t>
  </si>
  <si>
    <t>Campagnaro</t>
  </si>
  <si>
    <t>Barzagli</t>
  </si>
  <si>
    <t>Basta</t>
  </si>
  <si>
    <t>Bonucci</t>
  </si>
  <si>
    <t>Pasqual</t>
  </si>
  <si>
    <t>Lichtsteiner</t>
  </si>
  <si>
    <t>Cannavaro</t>
  </si>
  <si>
    <t>Chiellini</t>
  </si>
  <si>
    <t>Benatia</t>
  </si>
  <si>
    <t>Samuel</t>
  </si>
  <si>
    <t>Spolli</t>
  </si>
  <si>
    <t>De Sciglio</t>
  </si>
  <si>
    <t>Marchese</t>
  </si>
  <si>
    <t>Manfredini</t>
  </si>
  <si>
    <t>Legrottaglie</t>
  </si>
  <si>
    <t>Radu</t>
  </si>
  <si>
    <t>Yepes</t>
  </si>
  <si>
    <t>Domizzi</t>
  </si>
  <si>
    <t>Angella</t>
  </si>
  <si>
    <t>Paletta</t>
  </si>
  <si>
    <t>Granqvist</t>
  </si>
  <si>
    <t>Drame'</t>
  </si>
  <si>
    <t>Marquinhos</t>
  </si>
  <si>
    <t>Konko</t>
  </si>
  <si>
    <t>Portanova</t>
  </si>
  <si>
    <t>Ranocchia</t>
  </si>
  <si>
    <t>Danilo</t>
  </si>
  <si>
    <t>Rodriguez Go.</t>
  </si>
  <si>
    <t>Romulo</t>
  </si>
  <si>
    <t>Abate</t>
  </si>
  <si>
    <t>Stendardo</t>
  </si>
  <si>
    <t>Mexes</t>
  </si>
  <si>
    <t>D'ambrosio</t>
  </si>
  <si>
    <t>Savic</t>
  </si>
  <si>
    <t>Zapata</t>
  </si>
  <si>
    <t>Moretti E.</t>
  </si>
  <si>
    <t>Neto L.</t>
  </si>
  <si>
    <t>Gamberini</t>
  </si>
  <si>
    <t>Bellusci</t>
  </si>
  <si>
    <t>Dainelli</t>
  </si>
  <si>
    <t>Rossettini</t>
  </si>
  <si>
    <t>Rubin</t>
  </si>
  <si>
    <t>Raimondi</t>
  </si>
  <si>
    <t>Lucchini</t>
  </si>
  <si>
    <t>Avelar</t>
  </si>
  <si>
    <t>Andreolli</t>
  </si>
  <si>
    <t>Britos</t>
  </si>
  <si>
    <t>Gastaldello</t>
  </si>
  <si>
    <t>Rodriguez Gu.</t>
  </si>
  <si>
    <t>Pisano F.</t>
  </si>
  <si>
    <t>Burdisso</t>
  </si>
  <si>
    <t>Antonelli</t>
  </si>
  <si>
    <t>De Silvestri</t>
  </si>
  <si>
    <t>Alvarez P.S.</t>
  </si>
  <si>
    <t>Biava</t>
  </si>
  <si>
    <t>Frey N.</t>
  </si>
  <si>
    <t>Gabriel Silva</t>
  </si>
  <si>
    <t>Cesar</t>
  </si>
  <si>
    <t>Lucarelli</t>
  </si>
  <si>
    <t>Roncaglia</t>
  </si>
  <si>
    <t>Bonera</t>
  </si>
  <si>
    <t>Astori</t>
  </si>
  <si>
    <t>Heurtaux</t>
  </si>
  <si>
    <t>Morleo</t>
  </si>
  <si>
    <t>Glik</t>
  </si>
  <si>
    <t>Rosi</t>
  </si>
  <si>
    <t>Perico</t>
  </si>
  <si>
    <t>Mesto</t>
  </si>
  <si>
    <t>Sorensen</t>
  </si>
  <si>
    <t>Von Bergen</t>
  </si>
  <si>
    <t>Benalouane</t>
  </si>
  <si>
    <t>Bellini</t>
  </si>
  <si>
    <t>Castan</t>
  </si>
  <si>
    <t>Pasquale</t>
  </si>
  <si>
    <t>Tomovic</t>
  </si>
  <si>
    <t>Darmian</t>
  </si>
  <si>
    <t>Cherubin</t>
  </si>
  <si>
    <t>Costa</t>
  </si>
  <si>
    <t>Morganella</t>
  </si>
  <si>
    <t>Zaccardo</t>
  </si>
  <si>
    <t>Torosidis</t>
  </si>
  <si>
    <t>Murru</t>
  </si>
  <si>
    <t>Ogbonna</t>
  </si>
  <si>
    <t>Coda</t>
  </si>
  <si>
    <t>Del Grosso</t>
  </si>
  <si>
    <t>Cavanda</t>
  </si>
  <si>
    <t>Cassani</t>
  </si>
  <si>
    <t>Munoz</t>
  </si>
  <si>
    <t>Peluso</t>
  </si>
  <si>
    <t>Mustafi</t>
  </si>
  <si>
    <t>Jokic</t>
  </si>
  <si>
    <t>Dias</t>
  </si>
  <si>
    <t>Antonsson</t>
  </si>
  <si>
    <t>Caceres M.</t>
  </si>
  <si>
    <t>Aronica</t>
  </si>
  <si>
    <t>Juan Jesus</t>
  </si>
  <si>
    <t>Motta</t>
  </si>
  <si>
    <t>Paci</t>
  </si>
  <si>
    <t>Ciani</t>
  </si>
  <si>
    <t>Garcia Santiago</t>
  </si>
  <si>
    <t>Garics</t>
  </si>
  <si>
    <t>Berardi G.</t>
  </si>
  <si>
    <t>Sardo</t>
  </si>
  <si>
    <t>Rossini</t>
  </si>
  <si>
    <t>Nagatomo</t>
  </si>
  <si>
    <t>Balzaretti</t>
  </si>
  <si>
    <t>Canini</t>
  </si>
  <si>
    <t>Felipe</t>
  </si>
  <si>
    <t>Contini</t>
  </si>
  <si>
    <t>Masiello S.</t>
  </si>
  <si>
    <t>De Ceglie</t>
  </si>
  <si>
    <t>Pisano E.</t>
  </si>
  <si>
    <t>Piris</t>
  </si>
  <si>
    <t>Bovo</t>
  </si>
  <si>
    <t>Brivio</t>
  </si>
  <si>
    <t>Terlizzi</t>
  </si>
  <si>
    <t>Alvaro Pereira</t>
  </si>
  <si>
    <t>Acerbi</t>
  </si>
  <si>
    <t>Balzano</t>
  </si>
  <si>
    <t>Ariaudo</t>
  </si>
  <si>
    <t>Zanon</t>
  </si>
  <si>
    <t>Bocchetti</t>
  </si>
  <si>
    <t>Dodo'</t>
  </si>
  <si>
    <t>Capuano M.</t>
  </si>
  <si>
    <t>Cosic</t>
  </si>
  <si>
    <t>Borja Valero</t>
  </si>
  <si>
    <t>Pizarro</t>
  </si>
  <si>
    <t>Hamsik</t>
  </si>
  <si>
    <t>Cuadrado</t>
  </si>
  <si>
    <t>Cerci</t>
  </si>
  <si>
    <t>Pogba</t>
  </si>
  <si>
    <t>Diamanti</t>
  </si>
  <si>
    <t>Marchisio</t>
  </si>
  <si>
    <t>Ljajic</t>
  </si>
  <si>
    <t>Pirlo</t>
  </si>
  <si>
    <t>Vidal</t>
  </si>
  <si>
    <t>Candreva</t>
  </si>
  <si>
    <t>Izco</t>
  </si>
  <si>
    <t>Gomez</t>
  </si>
  <si>
    <t>Palombo</t>
  </si>
  <si>
    <t>Lodi</t>
  </si>
  <si>
    <t>Ledesma</t>
  </si>
  <si>
    <t>Bonaventura</t>
  </si>
  <si>
    <t>Behrami</t>
  </si>
  <si>
    <t>Birsa</t>
  </si>
  <si>
    <t>Matuzalem</t>
  </si>
  <si>
    <t>Kucka</t>
  </si>
  <si>
    <t>Pereyra</t>
  </si>
  <si>
    <t>Brighi</t>
  </si>
  <si>
    <t>Cossu</t>
  </si>
  <si>
    <t>Nainggolan</t>
  </si>
  <si>
    <t>Castro</t>
  </si>
  <si>
    <t>Conti</t>
  </si>
  <si>
    <t>Almiron</t>
  </si>
  <si>
    <t>Onazi</t>
  </si>
  <si>
    <t>Florenzi</t>
  </si>
  <si>
    <t>Inler</t>
  </si>
  <si>
    <t>Marchionni</t>
  </si>
  <si>
    <t>Poli</t>
  </si>
  <si>
    <t>Allan</t>
  </si>
  <si>
    <t>Aquilani</t>
  </si>
  <si>
    <t>Biabiany</t>
  </si>
  <si>
    <t>Giaccherini</t>
  </si>
  <si>
    <t>Pinzi</t>
  </si>
  <si>
    <t>Sestu</t>
  </si>
  <si>
    <t>Montolivo</t>
  </si>
  <si>
    <t>Barrientos</t>
  </si>
  <si>
    <t>Cigarini</t>
  </si>
  <si>
    <t>Kovacic</t>
  </si>
  <si>
    <t>Kone</t>
  </si>
  <si>
    <t>Valdes</t>
  </si>
  <si>
    <t>Hernanes</t>
  </si>
  <si>
    <t>Lulic</t>
  </si>
  <si>
    <t>Lamela</t>
  </si>
  <si>
    <t>Asamoah</t>
  </si>
  <si>
    <t>Pjanic</t>
  </si>
  <si>
    <t>Obiang</t>
  </si>
  <si>
    <t>Flamini</t>
  </si>
  <si>
    <t>Mauri</t>
  </si>
  <si>
    <t>Santana</t>
  </si>
  <si>
    <t>Rossi</t>
  </si>
  <si>
    <t>Maggio</t>
  </si>
  <si>
    <t>Dzemaili</t>
  </si>
  <si>
    <t>Ilicic</t>
  </si>
  <si>
    <t>Rosina</t>
  </si>
  <si>
    <t>Maresca</t>
  </si>
  <si>
    <t>Marquinho</t>
  </si>
  <si>
    <t>Cambiasso</t>
  </si>
  <si>
    <t>Jankovic</t>
  </si>
  <si>
    <t>Bertolacci</t>
  </si>
  <si>
    <t>Armero</t>
  </si>
  <si>
    <t>Zuniga</t>
  </si>
  <si>
    <t>Stoian</t>
  </si>
  <si>
    <t>Guarin</t>
  </si>
  <si>
    <t>Weiss</t>
  </si>
  <si>
    <t>D'agostino</t>
  </si>
  <si>
    <t>Taider</t>
  </si>
  <si>
    <t>Giorgi</t>
  </si>
  <si>
    <t>De Rossi</t>
  </si>
  <si>
    <t>Boateng</t>
  </si>
  <si>
    <t>Alvarez R.</t>
  </si>
  <si>
    <t>Totti</t>
  </si>
  <si>
    <t>Balotelli</t>
  </si>
  <si>
    <t>Cavani</t>
  </si>
  <si>
    <t>Di Natale</t>
  </si>
  <si>
    <t>Muriel</t>
  </si>
  <si>
    <t>El Shaarawy</t>
  </si>
  <si>
    <t>Sau</t>
  </si>
  <si>
    <t>Emeghara</t>
  </si>
  <si>
    <t>Bergessio</t>
  </si>
  <si>
    <t>Ibarbo</t>
  </si>
  <si>
    <t>Eder</t>
  </si>
  <si>
    <t>Jovetic</t>
  </si>
  <si>
    <t>Pazzini</t>
  </si>
  <si>
    <t>Klose</t>
  </si>
  <si>
    <t>Cassano</t>
  </si>
  <si>
    <t>Borriello</t>
  </si>
  <si>
    <t>Miccoli</t>
  </si>
  <si>
    <t>Palacio</t>
  </si>
  <si>
    <t>Amauri</t>
  </si>
  <si>
    <t>Thereau</t>
  </si>
  <si>
    <t>Quagliarella</t>
  </si>
  <si>
    <t>Vucinic</t>
  </si>
  <si>
    <t>Insigne</t>
  </si>
  <si>
    <t>Matri</t>
  </si>
  <si>
    <t>Sansone N.</t>
  </si>
  <si>
    <t>Osvaldo</t>
  </si>
  <si>
    <t>Pandev</t>
  </si>
  <si>
    <t>Milito</t>
  </si>
  <si>
    <t>Toni</t>
  </si>
  <si>
    <t>Denis</t>
  </si>
  <si>
    <t>Belfodil</t>
  </si>
  <si>
    <t>Bianchi</t>
  </si>
  <si>
    <t>Gilardino</t>
  </si>
  <si>
    <t>Pinilla</t>
  </si>
  <si>
    <t>Gabbiadini</t>
  </si>
  <si>
    <t>Giovinco</t>
  </si>
  <si>
    <t>Paloschi</t>
  </si>
  <si>
    <t>Icardi</t>
  </si>
  <si>
    <t>Destro</t>
  </si>
  <si>
    <t>Immobile</t>
  </si>
  <si>
    <t>Squadra</t>
  </si>
  <si>
    <t>Rigori Parati</t>
  </si>
  <si>
    <t>MV</t>
  </si>
  <si>
    <t>FM</t>
  </si>
  <si>
    <t>Subiti</t>
  </si>
  <si>
    <t>FM Pura (no rig)</t>
  </si>
  <si>
    <t>Gol</t>
  </si>
  <si>
    <t>Assist</t>
  </si>
  <si>
    <t>Gialli</t>
  </si>
  <si>
    <t>Rigori     + -</t>
  </si>
  <si>
    <t>Squadr</t>
  </si>
  <si>
    <t>Gare</t>
  </si>
  <si>
    <t>i</t>
  </si>
  <si>
    <t>Mil</t>
  </si>
  <si>
    <t>Nap</t>
  </si>
  <si>
    <t>Udi</t>
  </si>
  <si>
    <t>Rom</t>
  </si>
  <si>
    <t>Laz</t>
  </si>
  <si>
    <t>Int</t>
  </si>
  <si>
    <t>Cag</t>
  </si>
  <si>
    <t>Fio</t>
  </si>
  <si>
    <t>Cat</t>
  </si>
  <si>
    <t>Juv</t>
  </si>
  <si>
    <t>Sie</t>
  </si>
  <si>
    <t>Ata</t>
  </si>
  <si>
    <t>Gen</t>
  </si>
  <si>
    <t>Pal</t>
  </si>
  <si>
    <t>Par</t>
  </si>
  <si>
    <t>Chi</t>
  </si>
  <si>
    <t>Bol</t>
  </si>
  <si>
    <t>Sam</t>
  </si>
  <si>
    <t>Tor</t>
  </si>
  <si>
    <t>Ass</t>
  </si>
  <si>
    <t>Bonus</t>
  </si>
  <si>
    <t>B/G</t>
  </si>
  <si>
    <t>Descrizione</t>
  </si>
  <si>
    <t>TOP</t>
  </si>
  <si>
    <t>Giornata 1-18</t>
  </si>
  <si>
    <t>Giornata 19-38</t>
  </si>
  <si>
    <t>Giornata 1-38</t>
  </si>
  <si>
    <t>Pes</t>
  </si>
  <si>
    <t>Gial</t>
  </si>
  <si>
    <t>Ros</t>
  </si>
  <si>
    <t>Bon G+A</t>
  </si>
  <si>
    <t>Inizio nullo, ritorno super</t>
  </si>
  <si>
    <t>Tanti gol, voti sufficienti</t>
  </si>
  <si>
    <t>Inizio lento, ritorno super</t>
  </si>
  <si>
    <t>Buon inizio, ritorno super</t>
  </si>
  <si>
    <t>Ottimo, voti + gol + assist</t>
  </si>
  <si>
    <t>Qualche lampo, poche gare</t>
  </si>
  <si>
    <t>Grande esordio ed impatto</t>
  </si>
  <si>
    <t>Ottimo, voti + bonus</t>
  </si>
  <si>
    <t>Buona stagione, non tanti gol</t>
  </si>
  <si>
    <t>Vari gol, voti sufficienti</t>
  </si>
  <si>
    <t>Grande inizio, poi calo</t>
  </si>
  <si>
    <t>Molto bene, voti + bonus</t>
  </si>
  <si>
    <t>Ottimi voti, poi anche bonus</t>
  </si>
  <si>
    <t>Ottimo, voti + assist</t>
  </si>
  <si>
    <t>Molto bene, voti + gol</t>
  </si>
  <si>
    <t>Brutto inizio, poi vede la porta</t>
  </si>
  <si>
    <t>Brutto inizio, poi si riprende</t>
  </si>
  <si>
    <t>Voti super, pochi bonus</t>
  </si>
  <si>
    <t>Molto bene, voti e qualche gol</t>
  </si>
  <si>
    <t>Qualche lampo, voti bassini</t>
  </si>
  <si>
    <t>Altalentante, suff + gol + gialli</t>
  </si>
  <si>
    <t>Buon inizio, poi calo</t>
  </si>
  <si>
    <t>Inizio lento, poi rendimento</t>
  </si>
  <si>
    <t>Altalentante, suff + dei bonus</t>
  </si>
  <si>
    <t>Brutto inizio, gran ritorno</t>
  </si>
  <si>
    <t>Brutto inizio, poi rendimento</t>
  </si>
  <si>
    <t>Normale, suff + dei bonus</t>
  </si>
  <si>
    <t>Brutto inizio, poi voti e assist</t>
  </si>
  <si>
    <t>Inizio suff, poi calo netto</t>
  </si>
  <si>
    <t>Pian piano scala le gerarchie</t>
  </si>
  <si>
    <t>Bene rendimento, pochi bonus</t>
  </si>
  <si>
    <t>Ottimo rendimento, no bonus</t>
  </si>
  <si>
    <t>Inizio lento, ritorno di livello</t>
  </si>
  <si>
    <t>Qualche lampo, poi calo netto</t>
  </si>
  <si>
    <t>Ottimo inizio, ritorno pessimo</t>
  </si>
  <si>
    <t>Voti bassini e rigori</t>
  </si>
  <si>
    <t>Bonus presenti, ma voti bassi</t>
  </si>
  <si>
    <t>Buon inizio, poi calo netto</t>
  </si>
  <si>
    <t>Sufficiente</t>
  </si>
  <si>
    <t>Poche gare, voti bassi, bonus</t>
  </si>
  <si>
    <t>Buon rendimento, no bonus</t>
  </si>
  <si>
    <t>Grande inizio, ritorno pessimo</t>
  </si>
  <si>
    <t>Altalenante, voti + gol + gialli</t>
  </si>
  <si>
    <t>Buon inizio, poi sufficiente</t>
  </si>
  <si>
    <t>Buon rendimento, troppi gialli</t>
  </si>
  <si>
    <t>Intorno alla sufficienza</t>
  </si>
  <si>
    <t>Inizio lento, buon ritorno</t>
  </si>
  <si>
    <t>Voti pessimi, qualche colpo</t>
  </si>
  <si>
    <t>Grand rendimento, no bonus</t>
  </si>
  <si>
    <t>Gran rendimento, troppi gialli</t>
  </si>
  <si>
    <t>Sufficinte, senza squilli</t>
  </si>
  <si>
    <t>Brutto inizio, ritorno ok</t>
  </si>
  <si>
    <t>Brutto inizio, buon ritorno</t>
  </si>
  <si>
    <t>Pessimo per voti, pochi bonus</t>
  </si>
  <si>
    <t>Pessimo per voti, no bonus</t>
  </si>
  <si>
    <t>2012-2013</t>
  </si>
  <si>
    <t>2011-2012</t>
  </si>
  <si>
    <t>2010-2011</t>
  </si>
  <si>
    <t>Lec</t>
  </si>
  <si>
    <t>Ces</t>
  </si>
  <si>
    <t>Bar</t>
  </si>
  <si>
    <t>Fiorentina</t>
  </si>
  <si>
    <t>Milan</t>
  </si>
  <si>
    <t>Genoa</t>
  </si>
  <si>
    <t>Palermo</t>
  </si>
  <si>
    <t>Inter</t>
  </si>
  <si>
    <t>Juventus</t>
  </si>
  <si>
    <t>Udinese</t>
  </si>
  <si>
    <t>Lazio</t>
  </si>
  <si>
    <t>Sampdoria</t>
  </si>
  <si>
    <t>Cagliari</t>
  </si>
  <si>
    <t>Napoli</t>
  </si>
  <si>
    <t>Catania</t>
  </si>
  <si>
    <t>Parma</t>
  </si>
  <si>
    <t>Roma</t>
  </si>
  <si>
    <t>Chievo</t>
  </si>
  <si>
    <t>Bologna</t>
  </si>
  <si>
    <t>Angelo</t>
  </si>
  <si>
    <t>Luciano</t>
  </si>
  <si>
    <t>Ambrosini</t>
  </si>
  <si>
    <t>Biagianti</t>
  </si>
  <si>
    <t>Parolo</t>
  </si>
  <si>
    <t>Migliaccio</t>
  </si>
  <si>
    <t>Colucci</t>
  </si>
  <si>
    <t>Nocerino</t>
  </si>
  <si>
    <t>Constant</t>
  </si>
  <si>
    <t>Gargano</t>
  </si>
  <si>
    <t>Biondini</t>
  </si>
  <si>
    <t>Gonzalez</t>
  </si>
  <si>
    <t>Valiani</t>
  </si>
  <si>
    <t>Acquah</t>
  </si>
  <si>
    <t>Emanuelson</t>
  </si>
  <si>
    <t>Schelotto</t>
  </si>
  <si>
    <t>Munari</t>
  </si>
  <si>
    <t>Hetemaj</t>
  </si>
  <si>
    <t>Pazienza</t>
  </si>
  <si>
    <t>Muntari</t>
  </si>
  <si>
    <t>Vives</t>
  </si>
  <si>
    <t>Perez</t>
  </si>
  <si>
    <t>Gazzi</t>
  </si>
  <si>
    <t>Modesto</t>
  </si>
  <si>
    <t>Dossena</t>
  </si>
  <si>
    <t>Lazzari</t>
  </si>
  <si>
    <t>Gobbi</t>
  </si>
  <si>
    <t>Guana</t>
  </si>
  <si>
    <t>Della Rocca</t>
  </si>
  <si>
    <t>Kurtic</t>
  </si>
  <si>
    <t>Dessena</t>
  </si>
  <si>
    <t>Ekdal</t>
  </si>
  <si>
    <t>Blasi</t>
  </si>
  <si>
    <t>Badu</t>
  </si>
  <si>
    <t>Krhin</t>
  </si>
  <si>
    <t>Radovanovic</t>
  </si>
  <si>
    <t>Kozak</t>
  </si>
  <si>
    <t>Rocchi</t>
  </si>
  <si>
    <t>Robinho</t>
  </si>
  <si>
    <t>Pellissier</t>
  </si>
  <si>
    <t>Floro Flores</t>
  </si>
  <si>
    <t>Barreto D.S.</t>
  </si>
  <si>
    <t>Floccari</t>
  </si>
  <si>
    <t>Maxi Lopez</t>
  </si>
  <si>
    <t>Nene'</t>
  </si>
  <si>
    <t>Moscardelli</t>
  </si>
  <si>
    <t>Hernandez</t>
  </si>
  <si>
    <t>Bogdani</t>
  </si>
  <si>
    <t>Jonathas</t>
  </si>
  <si>
    <t>Meggiorini</t>
  </si>
  <si>
    <t>Bre</t>
  </si>
  <si>
    <t>Prima rotto, poi ottimo ritorno</t>
  </si>
  <si>
    <t>Gol qua e là, non titolare</t>
  </si>
  <si>
    <t>Andata super, poi rotto/stanc</t>
  </si>
  <si>
    <t>Grandi spunti quand c'era</t>
  </si>
  <si>
    <t>Super all'inizio, poi scompare</t>
  </si>
  <si>
    <t>Alti e bassi, poi infortunio</t>
  </si>
  <si>
    <t>Gol ed incomprensioni</t>
  </si>
  <si>
    <t>Ambientato col tempo, ottimo</t>
  </si>
  <si>
    <t>Gran giocate, ma non eccelle</t>
  </si>
  <si>
    <t>Buon giocatore costante</t>
  </si>
  <si>
    <t>Altalenante</t>
  </si>
  <si>
    <t>Grande impatto</t>
  </si>
  <si>
    <t>Poche presenze, discreti gol</t>
  </si>
  <si>
    <t>Grande inizio, poi cala</t>
  </si>
  <si>
    <t>Trova i gol, ma non bei voti</t>
  </si>
  <si>
    <t>Inizio stentato, ottimo ritorno</t>
  </si>
  <si>
    <t>Buoni colpi</t>
  </si>
  <si>
    <t>Pochi squilli, un pò nascosto</t>
  </si>
  <si>
    <t>Inizio stentato, poi si ritrova</t>
  </si>
  <si>
    <t>Inizio stentato, poi esplode</t>
  </si>
  <si>
    <t>Gol e infortuni</t>
  </si>
  <si>
    <t>Gol qua e là, non eccelle</t>
  </si>
  <si>
    <t>Buoni voti e qualche gol</t>
  </si>
  <si>
    <t>Buon inizio, poi scompare</t>
  </si>
  <si>
    <t>Qualche squillo</t>
  </si>
  <si>
    <t>Buoni spunti, poco continuo</t>
  </si>
  <si>
    <t>Vari gol, ma non convince</t>
  </si>
  <si>
    <t>Grandi spunti, poco continuo</t>
  </si>
  <si>
    <t>Alti e bassi</t>
  </si>
  <si>
    <t>Occasioni fallite e infortuni</t>
  </si>
  <si>
    <t>Discreto esordio, potenziale</t>
  </si>
  <si>
    <t>Inizio nullo, poi un pò di rigori</t>
  </si>
  <si>
    <t>Discreta stagione, potenziale</t>
  </si>
  <si>
    <t>Discreto inizio, poi scompare</t>
  </si>
  <si>
    <t>Bonus a Gara</t>
  </si>
  <si>
    <t>Bojan</t>
  </si>
  <si>
    <t>Sansone G.</t>
  </si>
  <si>
    <t>El Hamdaoui</t>
  </si>
  <si>
    <t>Sgrigna</t>
  </si>
  <si>
    <t>Livaja</t>
  </si>
  <si>
    <t>Reginaldo</t>
  </si>
  <si>
    <t>Thiago Ribeiro</t>
  </si>
  <si>
    <t>Calaio'</t>
  </si>
  <si>
    <t>Celik</t>
  </si>
  <si>
    <t>Dybala</t>
  </si>
  <si>
    <t>De Luca</t>
  </si>
  <si>
    <t>Fabbrini</t>
  </si>
  <si>
    <t>Caprari</t>
  </si>
  <si>
    <t>Niang</t>
  </si>
  <si>
    <t>Abbruscato</t>
  </si>
  <si>
    <t>Vukusic</t>
  </si>
  <si>
    <t>Parra</t>
  </si>
  <si>
    <t>Sforzini</t>
  </si>
  <si>
    <t>Voti benino, bonus troppo poco</t>
  </si>
  <si>
    <t>Perrotta S.</t>
  </si>
  <si>
    <t>De Jong</t>
  </si>
  <si>
    <t>Marrone</t>
  </si>
  <si>
    <t>Carmona</t>
  </si>
  <si>
    <t>Guarente</t>
  </si>
  <si>
    <t>Stevanovic</t>
  </si>
  <si>
    <t>Bradley</t>
  </si>
  <si>
    <t>Christodoulopoulos</t>
  </si>
  <si>
    <t>Vergassola</t>
  </si>
  <si>
    <t>Quintero</t>
  </si>
  <si>
    <t>Togni</t>
  </si>
  <si>
    <t>Rigoni L.</t>
  </si>
  <si>
    <t>Rigoni M.</t>
  </si>
  <si>
    <t>Krsticic</t>
  </si>
  <si>
    <t>Fernandez M.</t>
  </si>
  <si>
    <t>Cofie</t>
  </si>
  <si>
    <t>Basha</t>
  </si>
  <si>
    <t>Ninis</t>
  </si>
  <si>
    <t>Bjarnason</t>
  </si>
  <si>
    <t>Vargas J.</t>
  </si>
  <si>
    <t>Zanetti</t>
  </si>
  <si>
    <t>Maicosuel</t>
  </si>
  <si>
    <t>Brienza</t>
  </si>
  <si>
    <t>Barreto E.</t>
  </si>
  <si>
    <t>Estigarribia</t>
  </si>
  <si>
    <t>Moralez</t>
  </si>
  <si>
    <t>Rios</t>
  </si>
  <si>
    <t>Padoin</t>
  </si>
  <si>
    <t>Cascione</t>
  </si>
  <si>
    <t>Ederson</t>
  </si>
  <si>
    <t>Cana</t>
  </si>
  <si>
    <t>Lund Nielsen</t>
  </si>
  <si>
    <t>Tozser</t>
  </si>
  <si>
    <t>Tachtsidis</t>
  </si>
  <si>
    <t>Donati</t>
  </si>
  <si>
    <t>Bolzoni</t>
  </si>
  <si>
    <t>Kuzmanovic</t>
  </si>
  <si>
    <t>Cazzola</t>
  </si>
  <si>
    <t>Soriano</t>
  </si>
  <si>
    <t>Seymour</t>
  </si>
  <si>
    <t>Jorquera</t>
  </si>
  <si>
    <t>Rizzo</t>
  </si>
  <si>
    <t>Sampirisi</t>
  </si>
  <si>
    <t>Subiti a Gara</t>
  </si>
  <si>
    <t>Chi+Pal</t>
  </si>
  <si>
    <t>G 19</t>
  </si>
  <si>
    <t>G 1</t>
  </si>
  <si>
    <t>Inizio stentato, grande ritorno</t>
  </si>
  <si>
    <t>Grande inizio, ritorno assente</t>
  </si>
  <si>
    <t>Grande inizio, ritorno stabile</t>
  </si>
  <si>
    <t>Grande inizio, ritorno buono</t>
  </si>
  <si>
    <t>Costante su buoni livelli</t>
  </si>
  <si>
    <t>Inizio stentato, ritorno buono</t>
  </si>
  <si>
    <t>Inizio stentato, ritorno di livello</t>
  </si>
  <si>
    <t>Inizio pessimo, grande ritorno</t>
  </si>
  <si>
    <t>Poche presenze, sufficiente</t>
  </si>
  <si>
    <t>Poco oltre la sufficienza</t>
  </si>
  <si>
    <t>Buon inizio, ritorno calante</t>
  </si>
  <si>
    <t>Inizio pessimo, ritorno di livello</t>
  </si>
  <si>
    <t>Sulla sufficienza</t>
  </si>
  <si>
    <t>Inizio super, ritorno pessimo</t>
  </si>
  <si>
    <t>Poche presenze, dei bonus</t>
  </si>
  <si>
    <t>Poche presenze, ma dei gol</t>
  </si>
  <si>
    <t>Grande inizio con gol, poi calo</t>
  </si>
  <si>
    <t>Quasi sufficiente</t>
  </si>
  <si>
    <t>Buon inizio, ritorno pessimo</t>
  </si>
  <si>
    <t>Inizio pessimo, poi sufficiente</t>
  </si>
  <si>
    <t>Quasi sufficiente, tanti gialli</t>
  </si>
  <si>
    <t>Poche gare, prima ok poi male</t>
  </si>
  <si>
    <t>Sotto la sufficienza</t>
  </si>
  <si>
    <t>Inizio pessimo, ritorno buono</t>
  </si>
  <si>
    <t>Inizio buono, poi pessimo</t>
  </si>
  <si>
    <t>Inizio ottimo, poi pessimo</t>
  </si>
  <si>
    <t>Inizio grande, poi pessimo</t>
  </si>
  <si>
    <t>Atalanta</t>
  </si>
  <si>
    <t>Pescara</t>
  </si>
  <si>
    <t>Siena</t>
  </si>
  <si>
    <t>Torino</t>
  </si>
  <si>
    <t>Su Cas</t>
  </si>
  <si>
    <t>Su Tra</t>
  </si>
  <si>
    <t>Rig Par</t>
  </si>
  <si>
    <t>FM Pur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</si>
</sst>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00"/>
  </numFmts>
  <fonts count="5" x14ac:knownFonts="1">
    <font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6"/>
      <color theme="1"/>
      <name val="Times New Roman"/>
      <family val="1"/>
    </font>
    <font>
      <sz val="7"/>
      <name val="Times New Roman"/>
      <family val="1"/>
    </font>
    <font>
      <b/>
      <sz val="7"/>
      <color theme="1"/>
      <name val="Times New Roman"/>
      <family val="1"/>
    </font>
  </fonts>
  <fills count="1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/>
    <xf numFmtId="0" fontId="1" fillId="0" borderId="1" xfId="0" applyFont="1" applyBorder="1"/>
    <xf numFmtId="0" fontId="1" fillId="11" borderId="0" xfId="0" applyFont="1" applyFill="1" applyBorder="1"/>
    <xf numFmtId="0" fontId="1" fillId="11" borderId="0" xfId="0" applyFont="1" applyFill="1"/>
    <xf numFmtId="0" fontId="1" fillId="11" borderId="0" xfId="0" applyFont="1" applyFill="1" applyAlignment="1">
      <alignment horizontal="center"/>
    </xf>
    <xf numFmtId="0" fontId="1" fillId="11" borderId="0" xfId="0" applyFont="1" applyFill="1" applyBorder="1" applyAlignment="1">
      <alignment horizontal="center"/>
    </xf>
    <xf numFmtId="0" fontId="1" fillId="10" borderId="4" xfId="0" applyFont="1" applyFill="1" applyBorder="1" applyAlignment="1">
      <alignment horizontal="center"/>
    </xf>
    <xf numFmtId="0" fontId="1" fillId="10" borderId="5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" fillId="8" borderId="5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9" borderId="4" xfId="0" applyFont="1" applyFill="1" applyBorder="1" applyAlignment="1">
      <alignment horizontal="center"/>
    </xf>
    <xf numFmtId="0" fontId="1" fillId="9" borderId="5" xfId="0" applyFont="1" applyFill="1" applyBorder="1" applyAlignment="1">
      <alignment horizontal="center"/>
    </xf>
    <xf numFmtId="0" fontId="1" fillId="9" borderId="6" xfId="0" applyFont="1" applyFill="1" applyBorder="1" applyAlignment="1">
      <alignment horizontal="center"/>
    </xf>
    <xf numFmtId="0" fontId="1" fillId="0" borderId="0" xfId="0" applyFont="1"/>
    <xf numFmtId="0" fontId="1" fillId="7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11" borderId="0" xfId="0" applyFont="1" applyFill="1" applyBorder="1" applyAlignment="1">
      <alignment horizontal="center" vertical="center" wrapText="1"/>
    </xf>
    <xf numFmtId="0" fontId="1" fillId="10" borderId="3" xfId="0" applyFont="1" applyFill="1" applyBorder="1" applyAlignment="1">
      <alignment horizontal="center" vertical="center"/>
    </xf>
    <xf numFmtId="0" fontId="1" fillId="10" borderId="1" xfId="0" applyFont="1" applyFill="1" applyBorder="1" applyAlignment="1">
      <alignment horizontal="center" vertical="center" wrapText="1"/>
    </xf>
    <xf numFmtId="0" fontId="1" fillId="10" borderId="8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left" vertical="center"/>
    </xf>
    <xf numFmtId="0" fontId="1" fillId="8" borderId="1" xfId="0" applyFont="1" applyFill="1" applyBorder="1" applyAlignment="1">
      <alignment horizontal="center" vertical="center" wrapText="1"/>
    </xf>
    <xf numFmtId="0" fontId="1" fillId="8" borderId="8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left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2" fontId="1" fillId="2" borderId="3" xfId="0" applyNumberFormat="1" applyFont="1" applyFill="1" applyBorder="1" applyAlignment="1">
      <alignment horizontal="center"/>
    </xf>
    <xf numFmtId="2" fontId="1" fillId="5" borderId="3" xfId="0" applyNumberFormat="1" applyFont="1" applyFill="1" applyBorder="1" applyAlignment="1">
      <alignment horizontal="center"/>
    </xf>
    <xf numFmtId="2" fontId="1" fillId="3" borderId="3" xfId="0" applyNumberFormat="1" applyFont="1" applyFill="1" applyBorder="1" applyAlignment="1">
      <alignment horizontal="center"/>
    </xf>
    <xf numFmtId="2" fontId="1" fillId="6" borderId="3" xfId="0" applyNumberFormat="1" applyFont="1" applyFill="1" applyBorder="1" applyAlignment="1">
      <alignment horizontal="center"/>
    </xf>
    <xf numFmtId="2" fontId="1" fillId="4" borderId="3" xfId="0" applyNumberFormat="1" applyFont="1" applyFill="1" applyBorder="1" applyAlignment="1">
      <alignment horizontal="center"/>
    </xf>
    <xf numFmtId="2" fontId="1" fillId="4" borderId="12" xfId="0" applyNumberFormat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2" fontId="1" fillId="2" borderId="1" xfId="0" applyNumberFormat="1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2" fontId="1" fillId="5" borderId="1" xfId="0" applyNumberFormat="1" applyFont="1" applyFill="1" applyBorder="1" applyAlignment="1">
      <alignment horizontal="center"/>
    </xf>
    <xf numFmtId="2" fontId="1" fillId="6" borderId="1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12" borderId="1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/>
    </xf>
    <xf numFmtId="0" fontId="1" fillId="10" borderId="13" xfId="0" applyFont="1" applyFill="1" applyBorder="1" applyAlignment="1">
      <alignment horizontal="center"/>
    </xf>
    <xf numFmtId="0" fontId="1" fillId="10" borderId="14" xfId="0" applyFont="1" applyFill="1" applyBorder="1" applyAlignment="1">
      <alignment horizontal="center"/>
    </xf>
    <xf numFmtId="0" fontId="1" fillId="10" borderId="15" xfId="0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2" fontId="1" fillId="4" borderId="10" xfId="0" applyNumberFormat="1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0" fontId="1" fillId="8" borderId="7" xfId="0" applyFont="1" applyFill="1" applyBorder="1" applyAlignment="1">
      <alignment horizontal="center" vertical="center"/>
    </xf>
    <xf numFmtId="0" fontId="1" fillId="12" borderId="13" xfId="0" applyFont="1" applyFill="1" applyBorder="1" applyAlignment="1">
      <alignment horizontal="center"/>
    </xf>
    <xf numFmtId="0" fontId="1" fillId="12" borderId="14" xfId="0" applyFont="1" applyFill="1" applyBorder="1" applyAlignment="1">
      <alignment horizontal="center"/>
    </xf>
    <xf numFmtId="0" fontId="1" fillId="12" borderId="15" xfId="0" applyFont="1" applyFill="1" applyBorder="1" applyAlignment="1">
      <alignment horizontal="center"/>
    </xf>
    <xf numFmtId="0" fontId="1" fillId="12" borderId="7" xfId="0" applyFont="1" applyFill="1" applyBorder="1" applyAlignment="1">
      <alignment horizontal="center" vertical="center"/>
    </xf>
    <xf numFmtId="164" fontId="1" fillId="4" borderId="1" xfId="0" applyNumberFormat="1" applyFont="1" applyFill="1" applyBorder="1" applyAlignment="1">
      <alignment horizontal="center"/>
    </xf>
    <xf numFmtId="164" fontId="1" fillId="4" borderId="10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11" xfId="0" applyNumberFormat="1" applyFont="1" applyFill="1" applyBorder="1" applyAlignment="1">
      <alignment horizontal="center"/>
    </xf>
    <xf numFmtId="0" fontId="2" fillId="8" borderId="8" xfId="0" applyFont="1" applyFill="1" applyBorder="1" applyAlignment="1">
      <alignment horizontal="center" vertical="center" wrapText="1"/>
    </xf>
    <xf numFmtId="0" fontId="2" fillId="12" borderId="8" xfId="0" applyFont="1" applyFill="1" applyBorder="1" applyAlignment="1">
      <alignment horizontal="center" vertical="center" wrapText="1"/>
    </xf>
    <xf numFmtId="1" fontId="1" fillId="2" borderId="8" xfId="0" applyNumberFormat="1" applyFont="1" applyFill="1" applyBorder="1" applyAlignment="1">
      <alignment horizontal="center"/>
    </xf>
    <xf numFmtId="1" fontId="1" fillId="5" borderId="8" xfId="0" applyNumberFormat="1" applyFont="1" applyFill="1" applyBorder="1" applyAlignment="1">
      <alignment horizontal="center"/>
    </xf>
    <xf numFmtId="0" fontId="1" fillId="10" borderId="2" xfId="0" applyFont="1" applyFill="1" applyBorder="1" applyAlignment="1">
      <alignment vertical="center" wrapText="1"/>
    </xf>
    <xf numFmtId="0" fontId="1" fillId="10" borderId="3" xfId="0" applyFont="1" applyFill="1" applyBorder="1" applyAlignment="1">
      <alignment vertical="center" wrapText="1"/>
    </xf>
    <xf numFmtId="0" fontId="1" fillId="8" borderId="3" xfId="0" applyFont="1" applyFill="1" applyBorder="1" applyAlignment="1">
      <alignment horizontal="left" vertical="center"/>
    </xf>
    <xf numFmtId="0" fontId="1" fillId="9" borderId="3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left" vertical="center"/>
    </xf>
    <xf numFmtId="0" fontId="1" fillId="10" borderId="16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1" fillId="8" borderId="3" xfId="0" applyFont="1" applyFill="1" applyBorder="1" applyAlignment="1">
      <alignment horizontal="center" vertical="center"/>
    </xf>
    <xf numFmtId="0" fontId="1" fillId="9" borderId="3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left" vertical="center"/>
    </xf>
    <xf numFmtId="0" fontId="1" fillId="0" borderId="19" xfId="0" applyFont="1" applyBorder="1" applyAlignment="1">
      <alignment horizontal="center"/>
    </xf>
    <xf numFmtId="0" fontId="1" fillId="12" borderId="5" xfId="0" applyFont="1" applyFill="1" applyBorder="1" applyAlignment="1">
      <alignment horizontal="center"/>
    </xf>
    <xf numFmtId="0" fontId="1" fillId="12" borderId="7" xfId="0" applyFont="1" applyFill="1" applyBorder="1" applyAlignment="1">
      <alignment horizontal="left" vertical="center"/>
    </xf>
    <xf numFmtId="0" fontId="1" fillId="12" borderId="1" xfId="0" applyFont="1" applyFill="1" applyBorder="1" applyAlignment="1">
      <alignment horizontal="left" vertical="center"/>
    </xf>
    <xf numFmtId="0" fontId="1" fillId="12" borderId="8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left" vertical="center"/>
    </xf>
    <xf numFmtId="164" fontId="1" fillId="6" borderId="1" xfId="0" applyNumberFormat="1" applyFont="1" applyFill="1" applyBorder="1" applyAlignment="1">
      <alignment horizontal="center"/>
    </xf>
    <xf numFmtId="1" fontId="1" fillId="0" borderId="1" xfId="0" applyNumberFormat="1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1" fontId="1" fillId="0" borderId="10" xfId="0" applyNumberFormat="1" applyFont="1" applyFill="1" applyBorder="1" applyAlignment="1">
      <alignment horizontal="center"/>
    </xf>
    <xf numFmtId="2" fontId="1" fillId="3" borderId="10" xfId="0" applyNumberFormat="1" applyFont="1" applyFill="1" applyBorder="1" applyAlignment="1">
      <alignment horizontal="center"/>
    </xf>
    <xf numFmtId="2" fontId="1" fillId="6" borderId="10" xfId="0" applyNumberFormat="1" applyFont="1" applyFill="1" applyBorder="1" applyAlignment="1">
      <alignment horizontal="center"/>
    </xf>
    <xf numFmtId="2" fontId="1" fillId="5" borderId="10" xfId="0" applyNumberFormat="1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64" fontId="1" fillId="6" borderId="10" xfId="0" applyNumberFormat="1" applyFont="1" applyFill="1" applyBorder="1" applyAlignment="1">
      <alignment horizontal="center"/>
    </xf>
    <xf numFmtId="2" fontId="3" fillId="5" borderId="1" xfId="0" applyNumberFormat="1" applyFont="1" applyFill="1" applyBorder="1" applyAlignment="1">
      <alignment horizontal="center"/>
    </xf>
    <xf numFmtId="2" fontId="3" fillId="2" borderId="1" xfId="0" applyNumberFormat="1" applyFont="1" applyFill="1" applyBorder="1" applyAlignment="1">
      <alignment horizontal="center"/>
    </xf>
    <xf numFmtId="2" fontId="3" fillId="6" borderId="1" xfId="0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2" fontId="3" fillId="4" borderId="3" xfId="0" applyNumberFormat="1" applyFont="1" applyFill="1" applyBorder="1" applyAlignment="1">
      <alignment horizontal="center"/>
    </xf>
    <xf numFmtId="0" fontId="1" fillId="13" borderId="7" xfId="0" applyFont="1" applyFill="1" applyBorder="1" applyAlignment="1">
      <alignment horizontal="center"/>
    </xf>
    <xf numFmtId="0" fontId="1" fillId="13" borderId="3" xfId="0" applyFont="1" applyFill="1" applyBorder="1" applyAlignment="1">
      <alignment horizontal="center"/>
    </xf>
    <xf numFmtId="2" fontId="1" fillId="13" borderId="3" xfId="0" applyNumberFormat="1" applyFont="1" applyFill="1" applyBorder="1" applyAlignment="1">
      <alignment horizontal="center"/>
    </xf>
    <xf numFmtId="2" fontId="1" fillId="13" borderId="1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164" fontId="1" fillId="13" borderId="1" xfId="0" applyNumberFormat="1" applyFont="1" applyFill="1" applyBorder="1" applyAlignment="1">
      <alignment horizontal="center"/>
    </xf>
    <xf numFmtId="0" fontId="1" fillId="13" borderId="2" xfId="0" applyFont="1" applyFill="1" applyBorder="1" applyAlignment="1">
      <alignment horizontal="center"/>
    </xf>
    <xf numFmtId="0" fontId="1" fillId="13" borderId="8" xfId="0" applyFont="1" applyFill="1" applyBorder="1" applyAlignment="1">
      <alignment horizontal="center"/>
    </xf>
    <xf numFmtId="0" fontId="1" fillId="13" borderId="9" xfId="0" applyFont="1" applyFill="1" applyBorder="1" applyAlignment="1">
      <alignment horizontal="center"/>
    </xf>
    <xf numFmtId="0" fontId="1" fillId="13" borderId="12" xfId="0" applyFont="1" applyFill="1" applyBorder="1" applyAlignment="1">
      <alignment horizontal="center"/>
    </xf>
    <xf numFmtId="2" fontId="1" fillId="13" borderId="12" xfId="0" applyNumberFormat="1" applyFont="1" applyFill="1" applyBorder="1" applyAlignment="1">
      <alignment horizontal="center"/>
    </xf>
    <xf numFmtId="2" fontId="1" fillId="13" borderId="10" xfId="0" applyNumberFormat="1" applyFont="1" applyFill="1" applyBorder="1" applyAlignment="1">
      <alignment horizontal="center"/>
    </xf>
    <xf numFmtId="0" fontId="1" fillId="13" borderId="18" xfId="0" applyFont="1" applyFill="1" applyBorder="1" applyAlignment="1">
      <alignment horizontal="center"/>
    </xf>
    <xf numFmtId="164" fontId="1" fillId="13" borderId="10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/>
    </xf>
    <xf numFmtId="1" fontId="1" fillId="13" borderId="1" xfId="0" applyNumberFormat="1" applyFont="1" applyFill="1" applyBorder="1" applyAlignment="1">
      <alignment horizontal="center"/>
    </xf>
    <xf numFmtId="0" fontId="1" fillId="13" borderId="1" xfId="0" applyFont="1" applyFill="1" applyBorder="1"/>
    <xf numFmtId="2" fontId="1" fillId="2" borderId="10" xfId="0" applyNumberFormat="1" applyFont="1" applyFill="1" applyBorder="1" applyAlignment="1">
      <alignment horizontal="center"/>
    </xf>
    <xf numFmtId="0" fontId="1" fillId="6" borderId="11" xfId="0" applyFont="1" applyFill="1" applyBorder="1" applyAlignment="1">
      <alignment horizontal="center"/>
    </xf>
    <xf numFmtId="0" fontId="1" fillId="10" borderId="13" xfId="0" applyFont="1" applyFill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8" borderId="13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13" borderId="7" xfId="0" applyFont="1" applyFill="1" applyBorder="1" applyAlignment="1">
      <alignment horizontal="left"/>
    </xf>
    <xf numFmtId="0" fontId="1" fillId="0" borderId="9" xfId="0" applyFont="1" applyFill="1" applyBorder="1" applyAlignment="1">
      <alignment horizontal="left"/>
    </xf>
    <xf numFmtId="0" fontId="1" fillId="12" borderId="13" xfId="0" applyFont="1" applyFill="1" applyBorder="1" applyAlignment="1">
      <alignment horizontal="left"/>
    </xf>
    <xf numFmtId="0" fontId="4" fillId="10" borderId="5" xfId="0" applyFont="1" applyFill="1" applyBorder="1" applyAlignment="1">
      <alignment horizontal="center"/>
    </xf>
    <xf numFmtId="0" fontId="4" fillId="8" borderId="5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4" fillId="8" borderId="14" xfId="0" applyFont="1" applyFill="1" applyBorder="1" applyAlignment="1">
      <alignment horizontal="center"/>
    </xf>
    <xf numFmtId="0" fontId="4" fillId="12" borderId="14" xfId="0" applyFont="1" applyFill="1" applyBorder="1" applyAlignment="1">
      <alignment horizontal="center"/>
    </xf>
    <xf numFmtId="0" fontId="2" fillId="11" borderId="0" xfId="0" applyFont="1" applyFill="1"/>
    <xf numFmtId="0" fontId="2" fillId="7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/>
    <xf numFmtId="0" fontId="1" fillId="11" borderId="0" xfId="0" applyFont="1" applyFill="1" applyAlignment="1">
      <alignment vertical="center" wrapText="1"/>
    </xf>
    <xf numFmtId="0" fontId="1" fillId="4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/>
    </xf>
    <xf numFmtId="0" fontId="1" fillId="13" borderId="9" xfId="0" applyFont="1" applyFill="1" applyBorder="1" applyAlignment="1">
      <alignment horizontal="left"/>
    </xf>
    <xf numFmtId="0" fontId="1" fillId="13" borderId="10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1" fillId="14" borderId="0" xfId="0" applyFont="1" applyFill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0" fontId="1" fillId="10" borderId="7" xfId="0" applyFont="1" applyFill="1" applyBorder="1" applyAlignment="1">
      <alignment horizontal="center" vertical="center" wrapText="1"/>
    </xf>
    <xf numFmtId="0" fontId="1" fillId="8" borderId="7" xfId="0" applyFont="1" applyFill="1" applyBorder="1" applyAlignment="1">
      <alignment horizontal="center" vertical="center" wrapText="1"/>
    </xf>
    <xf numFmtId="0" fontId="1" fillId="12" borderId="7" xfId="0" applyFont="1" applyFill="1" applyBorder="1" applyAlignment="1">
      <alignment horizontal="center" vertical="center" wrapText="1"/>
    </xf>
    <xf numFmtId="17" fontId="1" fillId="8" borderId="13" xfId="0" applyNumberFormat="1" applyFont="1" applyFill="1" applyBorder="1" applyAlignment="1">
      <alignment horizontal="right"/>
    </xf>
    <xf numFmtId="0" fontId="1" fillId="8" borderId="15" xfId="0" applyFont="1" applyFill="1" applyBorder="1" applyAlignment="1">
      <alignment horizontal="left"/>
    </xf>
    <xf numFmtId="0" fontId="1" fillId="12" borderId="13" xfId="0" applyFont="1" applyFill="1" applyBorder="1" applyAlignment="1">
      <alignment horizontal="right"/>
    </xf>
    <xf numFmtId="0" fontId="1" fillId="12" borderId="15" xfId="0" applyFont="1" applyFill="1" applyBorder="1" applyAlignment="1">
      <alignment horizontal="left"/>
    </xf>
    <xf numFmtId="2" fontId="1" fillId="2" borderId="8" xfId="0" applyNumberFormat="1" applyFont="1" applyFill="1" applyBorder="1" applyAlignment="1">
      <alignment horizontal="center"/>
    </xf>
    <xf numFmtId="2" fontId="1" fillId="5" borderId="8" xfId="0" applyNumberFormat="1" applyFont="1" applyFill="1" applyBorder="1" applyAlignment="1">
      <alignment horizontal="center"/>
    </xf>
    <xf numFmtId="2" fontId="1" fillId="3" borderId="8" xfId="0" applyNumberFormat="1" applyFont="1" applyFill="1" applyBorder="1" applyAlignment="1">
      <alignment horizontal="center"/>
    </xf>
    <xf numFmtId="2" fontId="1" fillId="6" borderId="8" xfId="0" applyNumberFormat="1" applyFont="1" applyFill="1" applyBorder="1" applyAlignment="1">
      <alignment horizontal="center"/>
    </xf>
    <xf numFmtId="2" fontId="1" fillId="4" borderId="8" xfId="0" applyNumberFormat="1" applyFont="1" applyFill="1" applyBorder="1" applyAlignment="1">
      <alignment horizontal="center"/>
    </xf>
    <xf numFmtId="2" fontId="1" fillId="6" borderId="11" xfId="0" applyNumberFormat="1" applyFont="1" applyFill="1" applyBorder="1" applyAlignment="1">
      <alignment horizontal="center"/>
    </xf>
    <xf numFmtId="2" fontId="1" fillId="4" borderId="11" xfId="0" applyNumberFormat="1" applyFont="1" applyFill="1" applyBorder="1" applyAlignment="1">
      <alignment horizontal="center"/>
    </xf>
    <xf numFmtId="0" fontId="1" fillId="12" borderId="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left"/>
    </xf>
    <xf numFmtId="0" fontId="1" fillId="0" borderId="17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10" borderId="14" xfId="0" applyFont="1" applyFill="1" applyBorder="1" applyAlignment="1">
      <alignment horizontal="left"/>
    </xf>
    <xf numFmtId="2" fontId="1" fillId="2" borderId="7" xfId="0" applyNumberFormat="1" applyFont="1" applyFill="1" applyBorder="1" applyAlignment="1">
      <alignment horizontal="center"/>
    </xf>
    <xf numFmtId="2" fontId="1" fillId="5" borderId="7" xfId="0" applyNumberFormat="1" applyFont="1" applyFill="1" applyBorder="1" applyAlignment="1">
      <alignment horizontal="center"/>
    </xf>
    <xf numFmtId="2" fontId="1" fillId="3" borderId="7" xfId="0" applyNumberFormat="1" applyFont="1" applyFill="1" applyBorder="1" applyAlignment="1">
      <alignment horizontal="center"/>
    </xf>
    <xf numFmtId="2" fontId="1" fillId="6" borderId="7" xfId="0" applyNumberFormat="1" applyFont="1" applyFill="1" applyBorder="1" applyAlignment="1">
      <alignment horizontal="center"/>
    </xf>
    <xf numFmtId="2" fontId="1" fillId="4" borderId="7" xfId="0" applyNumberFormat="1" applyFont="1" applyFill="1" applyBorder="1" applyAlignment="1">
      <alignment horizontal="center"/>
    </xf>
    <xf numFmtId="2" fontId="1" fillId="4" borderId="9" xfId="0" applyNumberFormat="1" applyFont="1" applyFill="1" applyBorder="1" applyAlignment="1">
      <alignment horizontal="center"/>
    </xf>
    <xf numFmtId="0" fontId="1" fillId="4" borderId="10" xfId="0" applyFont="1" applyFill="1" applyBorder="1" applyAlignment="1">
      <alignment horizontal="center"/>
    </xf>
    <xf numFmtId="165" fontId="1" fillId="0" borderId="0" xfId="0" applyNumberFormat="1" applyFont="1"/>
    <xf numFmtId="1" fontId="1" fillId="3" borderId="8" xfId="0" applyNumberFormat="1" applyFont="1" applyFill="1" applyBorder="1" applyAlignment="1">
      <alignment horizontal="center"/>
    </xf>
    <xf numFmtId="1" fontId="1" fillId="6" borderId="8" xfId="0" applyNumberFormat="1" applyFont="1" applyFill="1" applyBorder="1" applyAlignment="1">
      <alignment horizontal="center"/>
    </xf>
    <xf numFmtId="1" fontId="1" fillId="4" borderId="11" xfId="0" applyNumberFormat="1" applyFont="1" applyFill="1" applyBorder="1" applyAlignment="1">
      <alignment horizontal="center"/>
    </xf>
    <xf numFmtId="1" fontId="1" fillId="4" borderId="8" xfId="0" applyNumberFormat="1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 vertical="center" wrapText="1"/>
    </xf>
    <xf numFmtId="0" fontId="1" fillId="4" borderId="18" xfId="0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5" borderId="1" xfId="0" applyNumberFormat="1" applyFont="1" applyFill="1" applyBorder="1" applyAlignment="1">
      <alignment horizontal="center"/>
    </xf>
    <xf numFmtId="1" fontId="1" fillId="6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1" fillId="4" borderId="1" xfId="0" applyNumberFormat="1" applyFont="1" applyFill="1" applyBorder="1" applyAlignment="1">
      <alignment horizontal="center"/>
    </xf>
    <xf numFmtId="0" fontId="1" fillId="8" borderId="14" xfId="0" applyFont="1" applyFill="1" applyBorder="1" applyAlignment="1">
      <alignment horizontal="left"/>
    </xf>
    <xf numFmtId="0" fontId="1" fillId="12" borderId="14" xfId="0" applyFont="1" applyFill="1" applyBorder="1" applyAlignment="1">
      <alignment horizontal="left"/>
    </xf>
    <xf numFmtId="1" fontId="1" fillId="4" borderId="10" xfId="0" applyNumberFormat="1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4" fillId="10" borderId="14" xfId="0" applyFont="1" applyFill="1" applyBorder="1" applyAlignment="1">
      <alignment horizontal="center"/>
    </xf>
    <xf numFmtId="2" fontId="1" fillId="13" borderId="7" xfId="0" applyNumberFormat="1" applyFont="1" applyFill="1" applyBorder="1" applyAlignment="1">
      <alignment horizontal="center"/>
    </xf>
    <xf numFmtId="1" fontId="1" fillId="13" borderId="8" xfId="0" applyNumberFormat="1" applyFont="1" applyFill="1" applyBorder="1" applyAlignment="1">
      <alignment horizontal="center"/>
    </xf>
    <xf numFmtId="2" fontId="1" fillId="13" borderId="9" xfId="0" applyNumberFormat="1" applyFont="1" applyFill="1" applyBorder="1" applyAlignment="1">
      <alignment horizontal="center"/>
    </xf>
    <xf numFmtId="1" fontId="1" fillId="13" borderId="10" xfId="0" applyNumberFormat="1" applyFont="1" applyFill="1" applyBorder="1" applyAlignment="1">
      <alignment horizontal="center"/>
    </xf>
    <xf numFmtId="1" fontId="1" fillId="13" borderId="11" xfId="0" applyNumberFormat="1" applyFont="1" applyFill="1" applyBorder="1" applyAlignment="1">
      <alignment horizontal="center"/>
    </xf>
    <xf numFmtId="1" fontId="3" fillId="3" borderId="1" xfId="0" applyNumberFormat="1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1"/>
  <sheetViews>
    <sheetView workbookViewId="0">
      <selection activeCell="E29" sqref="E29"/>
    </sheetView>
  </sheetViews>
  <sheetFormatPr defaultRowHeight="8.4" x14ac:dyDescent="0.15"/>
  <cols>
    <col min="1" max="1" width="0.5546875" style="5" customWidth="1"/>
    <col min="2" max="2" width="6.6640625" style="41" customWidth="1"/>
    <col min="3" max="3" width="0.5546875" style="5" customWidth="1"/>
    <col min="4" max="4" width="5.5546875" style="41" customWidth="1"/>
    <col min="5" max="6" width="3.109375" style="41" customWidth="1"/>
    <col min="7" max="10" width="2.77734375" style="41" customWidth="1"/>
    <col min="11" max="11" width="0.5546875" style="5" customWidth="1"/>
    <col min="12" max="13" width="3.109375" style="41" customWidth="1"/>
    <col min="14" max="16" width="2.77734375" style="41" customWidth="1"/>
    <col min="17" max="17" width="0.5546875" style="5" customWidth="1"/>
    <col min="18" max="19" width="3.109375" style="41" customWidth="1"/>
    <col min="20" max="22" width="2.77734375" style="41" customWidth="1"/>
    <col min="23" max="16384" width="8.88671875" style="15"/>
  </cols>
  <sheetData>
    <row r="1" spans="1:24" x14ac:dyDescent="0.15">
      <c r="B1" s="172" t="s">
        <v>367</v>
      </c>
      <c r="D1" s="146"/>
      <c r="E1" s="198"/>
      <c r="F1" s="65" t="s">
        <v>307</v>
      </c>
      <c r="G1" s="65"/>
      <c r="H1" s="65"/>
      <c r="I1" s="65"/>
      <c r="J1" s="66"/>
      <c r="L1" s="150"/>
      <c r="M1" s="218" t="s">
        <v>305</v>
      </c>
      <c r="N1" s="74"/>
      <c r="O1" s="74"/>
      <c r="P1" s="75"/>
      <c r="R1" s="154"/>
      <c r="S1" s="219" t="s">
        <v>306</v>
      </c>
      <c r="T1" s="78"/>
      <c r="U1" s="78"/>
      <c r="V1" s="79"/>
    </row>
    <row r="2" spans="1:24" s="167" customFormat="1" ht="18" customHeight="1" x14ac:dyDescent="0.15">
      <c r="A2" s="18" t="s">
        <v>280</v>
      </c>
      <c r="B2" s="16" t="s">
        <v>268</v>
      </c>
      <c r="C2" s="18" t="s">
        <v>280</v>
      </c>
      <c r="D2" s="179" t="s">
        <v>273</v>
      </c>
      <c r="E2" s="20" t="s">
        <v>271</v>
      </c>
      <c r="F2" s="20" t="s">
        <v>270</v>
      </c>
      <c r="G2" s="20" t="s">
        <v>272</v>
      </c>
      <c r="H2" s="211" t="s">
        <v>572</v>
      </c>
      <c r="I2" s="211" t="s">
        <v>573</v>
      </c>
      <c r="J2" s="21" t="s">
        <v>574</v>
      </c>
      <c r="K2" s="18" t="s">
        <v>280</v>
      </c>
      <c r="L2" s="180" t="s">
        <v>575</v>
      </c>
      <c r="M2" s="23" t="s">
        <v>270</v>
      </c>
      <c r="N2" s="23" t="s">
        <v>272</v>
      </c>
      <c r="O2" s="23" t="s">
        <v>572</v>
      </c>
      <c r="P2" s="24" t="s">
        <v>573</v>
      </c>
      <c r="Q2" s="18" t="s">
        <v>280</v>
      </c>
      <c r="R2" s="181" t="s">
        <v>575</v>
      </c>
      <c r="S2" s="61" t="s">
        <v>270</v>
      </c>
      <c r="T2" s="61" t="s">
        <v>272</v>
      </c>
      <c r="U2" s="61" t="s">
        <v>572</v>
      </c>
      <c r="V2" s="107" t="s">
        <v>573</v>
      </c>
      <c r="X2" s="15"/>
    </row>
    <row r="3" spans="1:24" x14ac:dyDescent="0.15">
      <c r="B3" s="196" t="s">
        <v>378</v>
      </c>
      <c r="D3" s="199">
        <f t="shared" ref="D3:D22" si="0">(F3*38-G3)/38</f>
        <v>5.4934210526315788</v>
      </c>
      <c r="E3" s="53">
        <v>5.4866666666666672</v>
      </c>
      <c r="F3" s="55">
        <v>6.125</v>
      </c>
      <c r="G3" s="33">
        <v>24</v>
      </c>
      <c r="H3" s="118">
        <v>10</v>
      </c>
      <c r="I3" s="118">
        <v>14</v>
      </c>
      <c r="J3" s="173">
        <v>0</v>
      </c>
      <c r="L3" s="199">
        <f t="shared" ref="L3:L22" si="1">(M3*18-N3)/18</f>
        <v>5.5277777777777777</v>
      </c>
      <c r="M3" s="55">
        <v>6.1388888888888893</v>
      </c>
      <c r="N3" s="216">
        <v>11</v>
      </c>
      <c r="O3" s="216">
        <v>5</v>
      </c>
      <c r="P3" s="87">
        <f t="shared" ref="P3:P22" si="2">N3-O3</f>
        <v>6</v>
      </c>
      <c r="Q3" s="58"/>
      <c r="R3" s="199">
        <f t="shared" ref="R3:R22" si="3">(S3*20-T3)/20</f>
        <v>5.4625000000000004</v>
      </c>
      <c r="S3" s="55">
        <v>6.1124999999999998</v>
      </c>
      <c r="T3" s="216">
        <v>13</v>
      </c>
      <c r="U3" s="216">
        <f t="shared" ref="U3:U22" si="4">H3-O3</f>
        <v>5</v>
      </c>
      <c r="V3" s="216">
        <f t="shared" ref="V3:V22" si="5">I3-P3</f>
        <v>8</v>
      </c>
      <c r="W3" s="206"/>
    </row>
    <row r="4" spans="1:24" x14ac:dyDescent="0.15">
      <c r="B4" s="196" t="s">
        <v>383</v>
      </c>
      <c r="D4" s="200">
        <f t="shared" si="0"/>
        <v>5.0526315789473681</v>
      </c>
      <c r="E4" s="55">
        <v>5.0021052631578948</v>
      </c>
      <c r="F4" s="54">
        <v>6</v>
      </c>
      <c r="G4" s="33">
        <v>36</v>
      </c>
      <c r="H4" s="118">
        <v>18</v>
      </c>
      <c r="I4" s="118">
        <v>18</v>
      </c>
      <c r="J4" s="173">
        <v>0</v>
      </c>
      <c r="L4" s="200">
        <f t="shared" si="1"/>
        <v>5.0555555555555554</v>
      </c>
      <c r="M4" s="54">
        <v>6</v>
      </c>
      <c r="N4" s="216">
        <v>17</v>
      </c>
      <c r="O4" s="214">
        <v>10</v>
      </c>
      <c r="P4" s="87">
        <f t="shared" si="2"/>
        <v>7</v>
      </c>
      <c r="Q4" s="58"/>
      <c r="R4" s="200">
        <f t="shared" si="3"/>
        <v>5.05</v>
      </c>
      <c r="S4" s="54">
        <v>6</v>
      </c>
      <c r="T4" s="214">
        <v>19</v>
      </c>
      <c r="U4" s="216">
        <f t="shared" si="4"/>
        <v>8</v>
      </c>
      <c r="V4" s="88">
        <f t="shared" si="5"/>
        <v>11</v>
      </c>
      <c r="W4" s="206"/>
    </row>
    <row r="5" spans="1:24" x14ac:dyDescent="0.15">
      <c r="B5" s="196" t="s">
        <v>374</v>
      </c>
      <c r="D5" s="200">
        <f t="shared" si="0"/>
        <v>4.9477867746288799</v>
      </c>
      <c r="E5" s="55">
        <v>4.9228205128205129</v>
      </c>
      <c r="F5" s="56">
        <v>5.974102564102564</v>
      </c>
      <c r="G5" s="33">
        <v>39</v>
      </c>
      <c r="H5" s="118">
        <v>15</v>
      </c>
      <c r="I5" s="119">
        <v>24</v>
      </c>
      <c r="J5" s="173">
        <v>0</v>
      </c>
      <c r="L5" s="203">
        <f t="shared" si="1"/>
        <v>4.1944444444444446</v>
      </c>
      <c r="M5" s="57">
        <v>5.6388888888888893</v>
      </c>
      <c r="N5" s="213">
        <v>26</v>
      </c>
      <c r="O5" s="216">
        <v>8</v>
      </c>
      <c r="P5" s="210">
        <f t="shared" si="2"/>
        <v>18</v>
      </c>
      <c r="Q5" s="58"/>
      <c r="R5" s="199">
        <f t="shared" si="3"/>
        <v>5.6257948717948718</v>
      </c>
      <c r="S5" s="53">
        <v>6.2757948717948722</v>
      </c>
      <c r="T5" s="216">
        <v>13</v>
      </c>
      <c r="U5" s="216">
        <f t="shared" si="4"/>
        <v>7</v>
      </c>
      <c r="V5" s="87">
        <f t="shared" si="5"/>
        <v>6</v>
      </c>
      <c r="W5" s="206"/>
    </row>
    <row r="6" spans="1:24" x14ac:dyDescent="0.15">
      <c r="B6" s="196" t="s">
        <v>380</v>
      </c>
      <c r="D6" s="200">
        <f t="shared" si="0"/>
        <v>5.1594736842105267</v>
      </c>
      <c r="E6" s="55">
        <v>5.2121052631578948</v>
      </c>
      <c r="F6" s="53">
        <v>6.2647368421052629</v>
      </c>
      <c r="G6" s="31">
        <v>42</v>
      </c>
      <c r="H6" s="118">
        <v>16</v>
      </c>
      <c r="I6" s="120">
        <v>26</v>
      </c>
      <c r="J6" s="173">
        <v>1</v>
      </c>
      <c r="L6" s="199">
        <f t="shared" si="1"/>
        <v>5.3055555555555554</v>
      </c>
      <c r="M6" s="53">
        <v>6.3055555555555554</v>
      </c>
      <c r="N6" s="216">
        <v>18</v>
      </c>
      <c r="O6" s="216">
        <v>8</v>
      </c>
      <c r="P6" s="88">
        <f t="shared" si="2"/>
        <v>10</v>
      </c>
      <c r="Q6" s="58"/>
      <c r="R6" s="200">
        <f t="shared" si="3"/>
        <v>5.0280000000000005</v>
      </c>
      <c r="S6" s="53">
        <v>6.2279999999999998</v>
      </c>
      <c r="T6" s="214">
        <v>24</v>
      </c>
      <c r="U6" s="216">
        <f t="shared" si="4"/>
        <v>8</v>
      </c>
      <c r="V6" s="208">
        <f t="shared" si="5"/>
        <v>16</v>
      </c>
      <c r="W6" s="206"/>
    </row>
    <row r="7" spans="1:24" x14ac:dyDescent="0.15">
      <c r="B7" s="196" t="s">
        <v>373</v>
      </c>
      <c r="D7" s="201">
        <f t="shared" si="0"/>
        <v>4.8172403982930305</v>
      </c>
      <c r="E7" s="54">
        <v>4.8648648648648649</v>
      </c>
      <c r="F7" s="56">
        <v>5.9751351351351358</v>
      </c>
      <c r="G7" s="31">
        <v>44</v>
      </c>
      <c r="H7" s="119">
        <v>19</v>
      </c>
      <c r="I7" s="120">
        <v>25</v>
      </c>
      <c r="J7" s="173">
        <v>1</v>
      </c>
      <c r="L7" s="200">
        <f t="shared" si="1"/>
        <v>5.0277777777777777</v>
      </c>
      <c r="M7" s="54">
        <v>6.083333333333333</v>
      </c>
      <c r="N7" s="214">
        <v>19</v>
      </c>
      <c r="O7" s="216">
        <v>6</v>
      </c>
      <c r="P7" s="207">
        <f t="shared" si="2"/>
        <v>13</v>
      </c>
      <c r="Q7" s="58"/>
      <c r="R7" s="202">
        <f t="shared" si="3"/>
        <v>4.6277567567567583</v>
      </c>
      <c r="S7" s="56">
        <v>5.8777567567567583</v>
      </c>
      <c r="T7" s="213">
        <v>25</v>
      </c>
      <c r="U7" s="213">
        <f t="shared" si="4"/>
        <v>13</v>
      </c>
      <c r="V7" s="88">
        <f t="shared" si="5"/>
        <v>12</v>
      </c>
      <c r="W7" s="206"/>
    </row>
    <row r="8" spans="1:24" x14ac:dyDescent="0.15">
      <c r="B8" s="196" t="s">
        <v>379</v>
      </c>
      <c r="D8" s="201">
        <f t="shared" si="0"/>
        <v>4.8565587044534411</v>
      </c>
      <c r="E8" s="55">
        <v>4.9469230769230768</v>
      </c>
      <c r="F8" s="54">
        <v>6.0407692307692304</v>
      </c>
      <c r="G8" s="31">
        <v>45</v>
      </c>
      <c r="H8" s="118">
        <v>16</v>
      </c>
      <c r="I8" s="221">
        <v>29</v>
      </c>
      <c r="J8" s="173">
        <v>2</v>
      </c>
      <c r="L8" s="202">
        <f t="shared" si="1"/>
        <v>4.5277777777777777</v>
      </c>
      <c r="M8" s="56">
        <v>5.9722222222222223</v>
      </c>
      <c r="N8" s="213">
        <v>26</v>
      </c>
      <c r="O8" s="214">
        <v>11</v>
      </c>
      <c r="P8" s="208">
        <f t="shared" si="2"/>
        <v>15</v>
      </c>
      <c r="Q8" s="58"/>
      <c r="R8" s="200">
        <f t="shared" si="3"/>
        <v>5.1524615384615373</v>
      </c>
      <c r="S8" s="55">
        <v>6.1024615384615375</v>
      </c>
      <c r="T8" s="214">
        <v>19</v>
      </c>
      <c r="U8" s="216">
        <f t="shared" si="4"/>
        <v>5</v>
      </c>
      <c r="V8" s="207">
        <f t="shared" si="5"/>
        <v>14</v>
      </c>
      <c r="W8" s="206"/>
    </row>
    <row r="9" spans="1:24" x14ac:dyDescent="0.15">
      <c r="B9" s="197" t="s">
        <v>385</v>
      </c>
      <c r="D9" s="200">
        <f t="shared" si="0"/>
        <v>5.0242236842105266</v>
      </c>
      <c r="E9" s="55">
        <v>5.24</v>
      </c>
      <c r="F9" s="53">
        <v>6.23475</v>
      </c>
      <c r="G9" s="31">
        <v>46</v>
      </c>
      <c r="H9" s="118">
        <v>18</v>
      </c>
      <c r="I9" s="120">
        <v>28</v>
      </c>
      <c r="J9" s="173">
        <v>3</v>
      </c>
      <c r="L9" s="201">
        <f t="shared" si="1"/>
        <v>4.8888888888888893</v>
      </c>
      <c r="M9" s="53">
        <v>6.2222222222222223</v>
      </c>
      <c r="N9" s="214">
        <v>24</v>
      </c>
      <c r="O9" s="216">
        <v>6</v>
      </c>
      <c r="P9" s="210">
        <f t="shared" si="2"/>
        <v>18</v>
      </c>
      <c r="Q9" s="58"/>
      <c r="R9" s="200">
        <f t="shared" si="3"/>
        <v>5.1460249999999998</v>
      </c>
      <c r="S9" s="53">
        <v>6.2460250000000004</v>
      </c>
      <c r="T9" s="214">
        <v>22</v>
      </c>
      <c r="U9" s="214">
        <f t="shared" si="4"/>
        <v>12</v>
      </c>
      <c r="V9" s="88">
        <f t="shared" si="5"/>
        <v>10</v>
      </c>
      <c r="W9" s="206"/>
    </row>
    <row r="10" spans="1:24" x14ac:dyDescent="0.15">
      <c r="B10" s="196" t="s">
        <v>384</v>
      </c>
      <c r="D10" s="201">
        <f t="shared" si="0"/>
        <v>4.9099999999999993</v>
      </c>
      <c r="E10" s="54">
        <v>4.8542105263157893</v>
      </c>
      <c r="F10" s="55">
        <v>6.1205263157894736</v>
      </c>
      <c r="G10" s="31">
        <v>46</v>
      </c>
      <c r="H10" s="118">
        <v>15</v>
      </c>
      <c r="I10" s="221">
        <v>31</v>
      </c>
      <c r="J10" s="173">
        <v>0</v>
      </c>
      <c r="L10" s="202">
        <f t="shared" si="1"/>
        <v>4.583333333333333</v>
      </c>
      <c r="M10" s="54">
        <v>6.083333333333333</v>
      </c>
      <c r="N10" s="213">
        <v>27</v>
      </c>
      <c r="O10" s="216">
        <v>9</v>
      </c>
      <c r="P10" s="210">
        <f t="shared" si="2"/>
        <v>18</v>
      </c>
      <c r="Q10" s="58"/>
      <c r="R10" s="200">
        <f t="shared" si="3"/>
        <v>5.2039999999999988</v>
      </c>
      <c r="S10" s="55">
        <v>6.153999999999999</v>
      </c>
      <c r="T10" s="214">
        <v>19</v>
      </c>
      <c r="U10" s="216">
        <f t="shared" si="4"/>
        <v>6</v>
      </c>
      <c r="V10" s="207">
        <f t="shared" si="5"/>
        <v>13</v>
      </c>
      <c r="W10" s="206"/>
    </row>
    <row r="11" spans="1:24" x14ac:dyDescent="0.15">
      <c r="B11" s="196" t="s">
        <v>381</v>
      </c>
      <c r="D11" s="202">
        <f t="shared" si="0"/>
        <v>4.6046514935988618</v>
      </c>
      <c r="E11" s="56">
        <v>4.6248648648648647</v>
      </c>
      <c r="F11" s="56">
        <v>5.9467567567567565</v>
      </c>
      <c r="G11" s="36">
        <v>51</v>
      </c>
      <c r="H11" s="119">
        <v>22</v>
      </c>
      <c r="I11" s="221">
        <v>29</v>
      </c>
      <c r="J11" s="173">
        <v>1</v>
      </c>
      <c r="L11" s="202">
        <f t="shared" si="1"/>
        <v>4.4444444444444446</v>
      </c>
      <c r="M11" s="56">
        <v>5.9444444444444446</v>
      </c>
      <c r="N11" s="213">
        <v>27</v>
      </c>
      <c r="O11" s="214">
        <v>10</v>
      </c>
      <c r="P11" s="210">
        <f t="shared" si="2"/>
        <v>17</v>
      </c>
      <c r="Q11" s="58"/>
      <c r="R11" s="201">
        <f t="shared" si="3"/>
        <v>4.7488378378378373</v>
      </c>
      <c r="S11" s="56">
        <v>5.9488378378378375</v>
      </c>
      <c r="T11" s="214">
        <v>24</v>
      </c>
      <c r="U11" s="214">
        <f t="shared" si="4"/>
        <v>12</v>
      </c>
      <c r="V11" s="88">
        <f t="shared" si="5"/>
        <v>12</v>
      </c>
      <c r="W11" s="206"/>
    </row>
    <row r="12" spans="1:24" x14ac:dyDescent="0.15">
      <c r="B12" s="196" t="s">
        <v>387</v>
      </c>
      <c r="D12" s="201">
        <f t="shared" si="0"/>
        <v>4.8265789473684206</v>
      </c>
      <c r="E12" s="55">
        <v>4.9033333333333324</v>
      </c>
      <c r="F12" s="53">
        <v>6.1949999999999994</v>
      </c>
      <c r="G12" s="36">
        <v>52</v>
      </c>
      <c r="H12" s="118">
        <v>16</v>
      </c>
      <c r="I12" s="222">
        <v>36</v>
      </c>
      <c r="J12" s="173">
        <v>1</v>
      </c>
      <c r="L12" s="202">
        <f t="shared" si="1"/>
        <v>4.6111111111111107</v>
      </c>
      <c r="M12" s="53">
        <v>6.2222222222222223</v>
      </c>
      <c r="N12" s="215">
        <v>29</v>
      </c>
      <c r="O12" s="216">
        <v>9</v>
      </c>
      <c r="P12" s="210">
        <f t="shared" si="2"/>
        <v>20</v>
      </c>
      <c r="Q12" s="58"/>
      <c r="R12" s="200">
        <f t="shared" si="3"/>
        <v>5.0204999999999984</v>
      </c>
      <c r="S12" s="55">
        <v>6.1704999999999988</v>
      </c>
      <c r="T12" s="214">
        <v>23</v>
      </c>
      <c r="U12" s="216">
        <f t="shared" si="4"/>
        <v>7</v>
      </c>
      <c r="V12" s="208">
        <f t="shared" si="5"/>
        <v>16</v>
      </c>
      <c r="W12" s="206"/>
    </row>
    <row r="13" spans="1:24" x14ac:dyDescent="0.15">
      <c r="B13" s="196" t="s">
        <v>375</v>
      </c>
      <c r="D13" s="201">
        <f t="shared" si="0"/>
        <v>4.7663157894736843</v>
      </c>
      <c r="E13" s="54">
        <v>4.8431578947368417</v>
      </c>
      <c r="F13" s="55">
        <v>6.134736842105263</v>
      </c>
      <c r="G13" s="36">
        <v>52</v>
      </c>
      <c r="H13" s="221">
        <v>30</v>
      </c>
      <c r="I13" s="119">
        <v>22</v>
      </c>
      <c r="J13" s="173">
        <v>1</v>
      </c>
      <c r="L13" s="202">
        <f t="shared" si="1"/>
        <v>4.4444444444444446</v>
      </c>
      <c r="M13" s="55">
        <v>6.1111111111111107</v>
      </c>
      <c r="N13" s="215">
        <v>30</v>
      </c>
      <c r="O13" s="217">
        <v>19</v>
      </c>
      <c r="P13" s="88">
        <f t="shared" si="2"/>
        <v>11</v>
      </c>
      <c r="Q13" s="58"/>
      <c r="R13" s="200">
        <f t="shared" si="3"/>
        <v>5.056</v>
      </c>
      <c r="S13" s="55">
        <v>6.1560000000000006</v>
      </c>
      <c r="T13" s="214">
        <v>22</v>
      </c>
      <c r="U13" s="214">
        <f t="shared" si="4"/>
        <v>11</v>
      </c>
      <c r="V13" s="88">
        <f t="shared" si="5"/>
        <v>11</v>
      </c>
      <c r="W13" s="206"/>
    </row>
    <row r="14" spans="1:24" x14ac:dyDescent="0.15">
      <c r="B14" s="196" t="s">
        <v>388</v>
      </c>
      <c r="D14" s="202">
        <f t="shared" si="0"/>
        <v>4.6426045883940619</v>
      </c>
      <c r="E14" s="54">
        <v>4.7428205128205132</v>
      </c>
      <c r="F14" s="54">
        <v>6.0110256410256415</v>
      </c>
      <c r="G14" s="36">
        <v>52</v>
      </c>
      <c r="H14" s="120">
        <v>24</v>
      </c>
      <c r="I14" s="120">
        <v>28</v>
      </c>
      <c r="J14" s="173">
        <v>1</v>
      </c>
      <c r="L14" s="202">
        <f t="shared" si="1"/>
        <v>4.5277777777777777</v>
      </c>
      <c r="M14" s="56">
        <v>5.8611111111111107</v>
      </c>
      <c r="N14" s="214">
        <v>24</v>
      </c>
      <c r="O14" s="214">
        <v>11</v>
      </c>
      <c r="P14" s="207">
        <f t="shared" si="2"/>
        <v>13</v>
      </c>
      <c r="Q14" s="58"/>
      <c r="R14" s="201">
        <f t="shared" si="3"/>
        <v>4.7459487179487185</v>
      </c>
      <c r="S14" s="55">
        <v>6.145948717948718</v>
      </c>
      <c r="T14" s="213">
        <v>28</v>
      </c>
      <c r="U14" s="213">
        <f t="shared" si="4"/>
        <v>13</v>
      </c>
      <c r="V14" s="208">
        <f t="shared" si="5"/>
        <v>15</v>
      </c>
      <c r="W14" s="206"/>
    </row>
    <row r="15" spans="1:24" x14ac:dyDescent="0.15">
      <c r="B15" s="196" t="s">
        <v>376</v>
      </c>
      <c r="D15" s="202">
        <f t="shared" si="0"/>
        <v>4.5265083440308089</v>
      </c>
      <c r="E15" s="56">
        <v>4.5819512195121952</v>
      </c>
      <c r="F15" s="56">
        <v>5.9475609756097558</v>
      </c>
      <c r="G15" s="36">
        <v>54</v>
      </c>
      <c r="H15" s="120">
        <v>26</v>
      </c>
      <c r="I15" s="120">
        <v>28</v>
      </c>
      <c r="J15" s="173">
        <v>1</v>
      </c>
      <c r="L15" s="202">
        <f t="shared" si="1"/>
        <v>4.4722222222222223</v>
      </c>
      <c r="M15" s="56">
        <v>5.9722222222222223</v>
      </c>
      <c r="N15" s="213">
        <v>27</v>
      </c>
      <c r="O15" s="214">
        <v>12</v>
      </c>
      <c r="P15" s="208">
        <f t="shared" si="2"/>
        <v>15</v>
      </c>
      <c r="Q15" s="58"/>
      <c r="R15" s="202">
        <f t="shared" si="3"/>
        <v>4.5753658536585364</v>
      </c>
      <c r="S15" s="56">
        <v>5.9253658536585361</v>
      </c>
      <c r="T15" s="213">
        <v>27</v>
      </c>
      <c r="U15" s="213">
        <f t="shared" si="4"/>
        <v>14</v>
      </c>
      <c r="V15" s="207">
        <f t="shared" si="5"/>
        <v>13</v>
      </c>
      <c r="W15" s="206"/>
    </row>
    <row r="16" spans="1:24" x14ac:dyDescent="0.15">
      <c r="B16" s="196" t="s">
        <v>382</v>
      </c>
      <c r="D16" s="201">
        <f t="shared" si="0"/>
        <v>4.7539829302987204</v>
      </c>
      <c r="E16" s="54">
        <v>4.8529729729729727</v>
      </c>
      <c r="F16" s="53">
        <v>6.2013513513513514</v>
      </c>
      <c r="G16" s="36">
        <v>55</v>
      </c>
      <c r="H16" s="120">
        <v>24</v>
      </c>
      <c r="I16" s="221">
        <v>31</v>
      </c>
      <c r="J16" s="173">
        <v>1</v>
      </c>
      <c r="L16" s="202">
        <f t="shared" si="1"/>
        <v>4.4444444444444446</v>
      </c>
      <c r="M16" s="55">
        <v>6.1111111111111107</v>
      </c>
      <c r="N16" s="215">
        <v>30</v>
      </c>
      <c r="O16" s="214">
        <v>11</v>
      </c>
      <c r="P16" s="210">
        <f t="shared" si="2"/>
        <v>19</v>
      </c>
      <c r="Q16" s="58"/>
      <c r="R16" s="200">
        <f t="shared" si="3"/>
        <v>5.0325675675675683</v>
      </c>
      <c r="S16" s="53">
        <v>6.2825675675675683</v>
      </c>
      <c r="T16" s="213">
        <v>25</v>
      </c>
      <c r="U16" s="213">
        <f t="shared" si="4"/>
        <v>13</v>
      </c>
      <c r="V16" s="88">
        <f t="shared" si="5"/>
        <v>12</v>
      </c>
      <c r="W16" s="206"/>
    </row>
    <row r="17" spans="2:23" x14ac:dyDescent="0.15">
      <c r="B17" s="196" t="s">
        <v>571</v>
      </c>
      <c r="D17" s="202">
        <f t="shared" si="0"/>
        <v>4.6595760233918142</v>
      </c>
      <c r="E17" s="56">
        <v>4.6416666666666666</v>
      </c>
      <c r="F17" s="55">
        <v>6.1069444444444452</v>
      </c>
      <c r="G17" s="36">
        <v>55</v>
      </c>
      <c r="H17" s="120">
        <v>26</v>
      </c>
      <c r="I17" s="221">
        <v>29</v>
      </c>
      <c r="J17" s="173">
        <v>1</v>
      </c>
      <c r="L17" s="200">
        <f t="shared" si="1"/>
        <v>4.916666666666667</v>
      </c>
      <c r="M17" s="55">
        <v>6.1388888888888893</v>
      </c>
      <c r="N17" s="214">
        <v>22</v>
      </c>
      <c r="O17" s="214">
        <v>12</v>
      </c>
      <c r="P17" s="88">
        <f t="shared" si="2"/>
        <v>10</v>
      </c>
      <c r="Q17" s="58"/>
      <c r="R17" s="202">
        <f t="shared" si="3"/>
        <v>4.4281944444444461</v>
      </c>
      <c r="S17" s="54">
        <v>6.0781944444444465</v>
      </c>
      <c r="T17" s="217">
        <v>33</v>
      </c>
      <c r="U17" s="213">
        <f t="shared" si="4"/>
        <v>14</v>
      </c>
      <c r="V17" s="210">
        <f t="shared" si="5"/>
        <v>19</v>
      </c>
      <c r="W17" s="206"/>
    </row>
    <row r="18" spans="2:23" x14ac:dyDescent="0.15">
      <c r="B18" s="196" t="s">
        <v>568</v>
      </c>
      <c r="D18" s="202">
        <f t="shared" si="0"/>
        <v>4.6429824561403503</v>
      </c>
      <c r="E18" s="54">
        <v>4.7794871794871794</v>
      </c>
      <c r="F18" s="55">
        <v>6.1166666666666663</v>
      </c>
      <c r="G18" s="36">
        <v>56</v>
      </c>
      <c r="H18" s="120">
        <v>24</v>
      </c>
      <c r="I18" s="221">
        <v>32</v>
      </c>
      <c r="J18" s="173">
        <v>2</v>
      </c>
      <c r="L18" s="202">
        <f t="shared" si="1"/>
        <v>4.6111111111111107</v>
      </c>
      <c r="M18" s="55">
        <v>6.1111111111111107</v>
      </c>
      <c r="N18" s="213">
        <v>27</v>
      </c>
      <c r="O18" s="214">
        <v>12</v>
      </c>
      <c r="P18" s="208">
        <f t="shared" si="2"/>
        <v>15</v>
      </c>
      <c r="Q18" s="58"/>
      <c r="R18" s="202">
        <f t="shared" si="3"/>
        <v>4.6716666666666651</v>
      </c>
      <c r="S18" s="55">
        <v>6.1216666666666653</v>
      </c>
      <c r="T18" s="215">
        <v>29</v>
      </c>
      <c r="U18" s="214">
        <f t="shared" si="4"/>
        <v>12</v>
      </c>
      <c r="V18" s="210">
        <f t="shared" si="5"/>
        <v>17</v>
      </c>
      <c r="W18" s="206"/>
    </row>
    <row r="19" spans="2:23" x14ac:dyDescent="0.15">
      <c r="B19" s="196" t="s">
        <v>386</v>
      </c>
      <c r="D19" s="203">
        <f t="shared" si="0"/>
        <v>4.3970850202429146</v>
      </c>
      <c r="E19" s="57">
        <v>4.359230769230769</v>
      </c>
      <c r="F19" s="57">
        <v>5.8707692307692305</v>
      </c>
      <c r="G19" s="36">
        <v>56</v>
      </c>
      <c r="H19" s="120">
        <v>24</v>
      </c>
      <c r="I19" s="221">
        <v>32</v>
      </c>
      <c r="J19" s="173">
        <v>0</v>
      </c>
      <c r="L19" s="203">
        <f t="shared" si="1"/>
        <v>4.3611111111111107</v>
      </c>
      <c r="M19" s="56">
        <v>5.9722222222222223</v>
      </c>
      <c r="N19" s="215">
        <v>29</v>
      </c>
      <c r="O19" s="213">
        <v>14</v>
      </c>
      <c r="P19" s="208">
        <f t="shared" si="2"/>
        <v>15</v>
      </c>
      <c r="Q19" s="58"/>
      <c r="R19" s="202">
        <f t="shared" si="3"/>
        <v>4.4294615384615383</v>
      </c>
      <c r="S19" s="57">
        <v>5.779461538461538</v>
      </c>
      <c r="T19" s="213">
        <v>27</v>
      </c>
      <c r="U19" s="214">
        <f t="shared" si="4"/>
        <v>10</v>
      </c>
      <c r="V19" s="210">
        <f t="shared" si="5"/>
        <v>17</v>
      </c>
      <c r="W19" s="206"/>
    </row>
    <row r="20" spans="2:23" x14ac:dyDescent="0.15">
      <c r="B20" s="196" t="s">
        <v>377</v>
      </c>
      <c r="D20" s="201">
        <f t="shared" si="0"/>
        <v>4.780263157894737</v>
      </c>
      <c r="E20" s="56">
        <v>4.6460526315789465</v>
      </c>
      <c r="F20" s="53">
        <v>6.280263157894737</v>
      </c>
      <c r="G20" s="36">
        <v>57</v>
      </c>
      <c r="H20" s="221">
        <v>31</v>
      </c>
      <c r="I20" s="120">
        <v>26</v>
      </c>
      <c r="J20" s="173">
        <v>0</v>
      </c>
      <c r="L20" s="199">
        <f t="shared" si="1"/>
        <v>5.3055555555555554</v>
      </c>
      <c r="M20" s="53">
        <v>6.3611111111111107</v>
      </c>
      <c r="N20" s="214">
        <v>19</v>
      </c>
      <c r="O20" s="214">
        <v>12</v>
      </c>
      <c r="P20" s="87">
        <f t="shared" si="2"/>
        <v>7</v>
      </c>
      <c r="Q20" s="58"/>
      <c r="R20" s="203">
        <f t="shared" si="3"/>
        <v>4.3075000000000001</v>
      </c>
      <c r="S20" s="53">
        <v>6.2075000000000005</v>
      </c>
      <c r="T20" s="217">
        <v>38</v>
      </c>
      <c r="U20" s="217">
        <f t="shared" si="4"/>
        <v>19</v>
      </c>
      <c r="V20" s="210">
        <f t="shared" si="5"/>
        <v>19</v>
      </c>
      <c r="W20" s="206"/>
    </row>
    <row r="21" spans="2:23" x14ac:dyDescent="0.15">
      <c r="B21" s="196" t="s">
        <v>570</v>
      </c>
      <c r="D21" s="201">
        <f t="shared" si="0"/>
        <v>4.76</v>
      </c>
      <c r="E21" s="54">
        <v>4.84</v>
      </c>
      <c r="F21" s="53">
        <v>6.26</v>
      </c>
      <c r="G21" s="36">
        <v>57</v>
      </c>
      <c r="H21" s="119">
        <v>19</v>
      </c>
      <c r="I21" s="222">
        <v>38</v>
      </c>
      <c r="J21" s="173">
        <v>2</v>
      </c>
      <c r="L21" s="201">
        <f t="shared" si="1"/>
        <v>4.8611111111111107</v>
      </c>
      <c r="M21" s="53">
        <v>6.3055555555555554</v>
      </c>
      <c r="N21" s="213">
        <v>26</v>
      </c>
      <c r="O21" s="214">
        <v>12</v>
      </c>
      <c r="P21" s="207">
        <f t="shared" si="2"/>
        <v>14</v>
      </c>
      <c r="Q21" s="58"/>
      <c r="R21" s="202">
        <f t="shared" si="3"/>
        <v>4.6689999999999996</v>
      </c>
      <c r="S21" s="53">
        <v>6.2189999999999994</v>
      </c>
      <c r="T21" s="215">
        <v>31</v>
      </c>
      <c r="U21" s="216">
        <f t="shared" si="4"/>
        <v>7</v>
      </c>
      <c r="V21" s="210">
        <f t="shared" si="5"/>
        <v>24</v>
      </c>
      <c r="W21" s="206"/>
    </row>
    <row r="22" spans="2:23" ht="9" thickBot="1" x14ac:dyDescent="0.2">
      <c r="B22" s="196" t="s">
        <v>569</v>
      </c>
      <c r="D22" s="204">
        <f t="shared" si="0"/>
        <v>3.9769736842105261</v>
      </c>
      <c r="E22" s="72">
        <v>4.2084999999999999</v>
      </c>
      <c r="F22" s="115">
        <v>6.1875</v>
      </c>
      <c r="G22" s="205">
        <v>84</v>
      </c>
      <c r="H22" s="212">
        <v>42</v>
      </c>
      <c r="I22" s="212">
        <v>42</v>
      </c>
      <c r="J22" s="177">
        <v>2</v>
      </c>
      <c r="L22" s="204">
        <f t="shared" si="1"/>
        <v>4.2222222222222223</v>
      </c>
      <c r="M22" s="115">
        <v>6.166666666666667</v>
      </c>
      <c r="N22" s="220">
        <v>35</v>
      </c>
      <c r="O22" s="220">
        <v>17</v>
      </c>
      <c r="P22" s="209">
        <f t="shared" si="2"/>
        <v>18</v>
      </c>
      <c r="Q22" s="58"/>
      <c r="R22" s="204">
        <f t="shared" si="3"/>
        <v>3.7562500000000001</v>
      </c>
      <c r="S22" s="144">
        <v>6.2062499999999998</v>
      </c>
      <c r="T22" s="220">
        <v>49</v>
      </c>
      <c r="U22" s="220">
        <f t="shared" si="4"/>
        <v>25</v>
      </c>
      <c r="V22" s="209">
        <f t="shared" si="5"/>
        <v>24</v>
      </c>
      <c r="W22" s="206"/>
    </row>
    <row r="23" spans="2:23" x14ac:dyDescent="0.15">
      <c r="K23" s="15"/>
      <c r="T23" s="15"/>
      <c r="U23" s="15"/>
      <c r="V23" s="15"/>
    </row>
    <row r="24" spans="2:23" x14ac:dyDescent="0.15">
      <c r="K24" s="15"/>
      <c r="T24" s="15"/>
      <c r="U24" s="15"/>
      <c r="V24" s="15"/>
    </row>
    <row r="25" spans="2:23" x14ac:dyDescent="0.15">
      <c r="K25" s="15"/>
      <c r="T25" s="15"/>
      <c r="U25" s="15"/>
      <c r="V25" s="15"/>
    </row>
    <row r="26" spans="2:23" x14ac:dyDescent="0.15">
      <c r="K26" s="15"/>
      <c r="T26" s="15"/>
      <c r="U26" s="15"/>
      <c r="V26" s="15"/>
    </row>
    <row r="27" spans="2:23" x14ac:dyDescent="0.15">
      <c r="K27" s="15"/>
      <c r="T27" s="15"/>
      <c r="U27" s="15"/>
      <c r="V27" s="15"/>
    </row>
    <row r="28" spans="2:23" x14ac:dyDescent="0.15">
      <c r="K28" s="15"/>
      <c r="T28" s="15"/>
      <c r="U28" s="15"/>
      <c r="V28" s="15"/>
    </row>
    <row r="29" spans="2:23" x14ac:dyDescent="0.15">
      <c r="K29" s="15"/>
      <c r="T29" s="15"/>
      <c r="U29" s="15"/>
      <c r="V29" s="15"/>
    </row>
    <row r="30" spans="2:23" x14ac:dyDescent="0.15">
      <c r="K30" s="15"/>
      <c r="T30" s="15"/>
      <c r="U30" s="15"/>
      <c r="V30" s="15"/>
    </row>
    <row r="31" spans="2:23" x14ac:dyDescent="0.15">
      <c r="K31" s="15"/>
      <c r="T31" s="15"/>
      <c r="U31" s="15"/>
      <c r="V31" s="15"/>
    </row>
    <row r="32" spans="2:23" x14ac:dyDescent="0.15">
      <c r="K32" s="15"/>
      <c r="T32" s="15"/>
      <c r="U32" s="15"/>
      <c r="V32" s="15"/>
    </row>
    <row r="33" spans="1:22" x14ac:dyDescent="0.15">
      <c r="K33" s="15"/>
      <c r="T33" s="15"/>
      <c r="U33" s="15"/>
      <c r="V33" s="15"/>
    </row>
    <row r="34" spans="1:22" x14ac:dyDescent="0.15">
      <c r="K34" s="15"/>
      <c r="T34" s="15"/>
      <c r="U34" s="15"/>
      <c r="V34" s="15"/>
    </row>
    <row r="35" spans="1:22" x14ac:dyDescent="0.15">
      <c r="K35" s="15"/>
      <c r="T35" s="15"/>
      <c r="U35" s="15"/>
      <c r="V35" s="15"/>
    </row>
    <row r="36" spans="1:22" x14ac:dyDescent="0.15">
      <c r="K36" s="15"/>
      <c r="T36" s="15"/>
      <c r="U36" s="15"/>
      <c r="V36" s="15"/>
    </row>
    <row r="37" spans="1:22" x14ac:dyDescent="0.15">
      <c r="K37" s="15"/>
      <c r="T37" s="15"/>
      <c r="U37" s="15"/>
      <c r="V37" s="15"/>
    </row>
    <row r="38" spans="1:22" x14ac:dyDescent="0.15">
      <c r="K38" s="15"/>
      <c r="T38" s="15"/>
      <c r="U38" s="15"/>
      <c r="V38" s="15"/>
    </row>
    <row r="39" spans="1:22" x14ac:dyDescent="0.15">
      <c r="K39" s="15"/>
      <c r="T39" s="15"/>
      <c r="U39" s="15"/>
      <c r="V39" s="15"/>
    </row>
    <row r="40" spans="1:22" x14ac:dyDescent="0.15">
      <c r="K40" s="15"/>
      <c r="T40" s="15"/>
      <c r="U40" s="15"/>
      <c r="V40" s="15"/>
    </row>
    <row r="41" spans="1:22" x14ac:dyDescent="0.15">
      <c r="K41" s="15"/>
      <c r="T41" s="15"/>
      <c r="U41" s="15"/>
      <c r="V41" s="15"/>
    </row>
    <row r="42" spans="1:22" x14ac:dyDescent="0.15">
      <c r="A42" s="2"/>
      <c r="C42" s="2"/>
      <c r="K42" s="15"/>
      <c r="Q42" s="2"/>
      <c r="T42" s="15"/>
      <c r="U42" s="15"/>
      <c r="V42" s="15"/>
    </row>
    <row r="43" spans="1:22" x14ac:dyDescent="0.15">
      <c r="A43" s="2"/>
      <c r="C43" s="2"/>
      <c r="K43" s="15"/>
      <c r="Q43" s="2"/>
      <c r="T43" s="15"/>
      <c r="U43" s="15"/>
      <c r="V43" s="15"/>
    </row>
    <row r="44" spans="1:22" x14ac:dyDescent="0.15">
      <c r="K44" s="15"/>
      <c r="T44" s="15"/>
      <c r="U44" s="15"/>
      <c r="V44" s="15"/>
    </row>
    <row r="45" spans="1:22" x14ac:dyDescent="0.15">
      <c r="K45" s="15"/>
      <c r="T45" s="15"/>
      <c r="U45" s="15"/>
      <c r="V45" s="15"/>
    </row>
    <row r="46" spans="1:22" x14ac:dyDescent="0.15">
      <c r="K46" s="15"/>
      <c r="T46" s="15"/>
      <c r="U46" s="15"/>
      <c r="V46" s="15"/>
    </row>
    <row r="47" spans="1:22" x14ac:dyDescent="0.15">
      <c r="K47" s="15"/>
      <c r="T47" s="15"/>
      <c r="U47" s="15"/>
      <c r="V47" s="15"/>
    </row>
    <row r="48" spans="1:22" x14ac:dyDescent="0.15">
      <c r="K48" s="15"/>
      <c r="T48" s="15"/>
      <c r="U48" s="15"/>
      <c r="V48" s="15"/>
    </row>
    <row r="49" spans="11:22" x14ac:dyDescent="0.15">
      <c r="K49" s="15"/>
      <c r="T49" s="15"/>
      <c r="U49" s="15"/>
      <c r="V49" s="15"/>
    </row>
    <row r="50" spans="11:22" x14ac:dyDescent="0.15">
      <c r="K50" s="15"/>
      <c r="T50" s="15"/>
      <c r="U50" s="15"/>
      <c r="V50" s="15"/>
    </row>
    <row r="51" spans="11:22" x14ac:dyDescent="0.15">
      <c r="K51" s="15"/>
      <c r="T51" s="15"/>
      <c r="U51" s="15"/>
      <c r="V51" s="15"/>
    </row>
    <row r="52" spans="11:22" x14ac:dyDescent="0.15">
      <c r="K52" s="15"/>
      <c r="T52" s="15"/>
      <c r="U52" s="15"/>
      <c r="V52" s="15"/>
    </row>
    <row r="53" spans="11:22" x14ac:dyDescent="0.15">
      <c r="K53" s="15"/>
      <c r="T53" s="15"/>
      <c r="U53" s="15"/>
      <c r="V53" s="15"/>
    </row>
    <row r="54" spans="11:22" x14ac:dyDescent="0.15">
      <c r="K54" s="15"/>
      <c r="T54" s="15"/>
      <c r="U54" s="15"/>
      <c r="V54" s="15"/>
    </row>
    <row r="55" spans="11:22" x14ac:dyDescent="0.15">
      <c r="K55" s="15"/>
      <c r="T55" s="15"/>
      <c r="U55" s="15"/>
      <c r="V55" s="15"/>
    </row>
    <row r="56" spans="11:22" x14ac:dyDescent="0.15">
      <c r="K56" s="15"/>
      <c r="T56" s="15"/>
      <c r="U56" s="15"/>
      <c r="V56" s="15"/>
    </row>
    <row r="57" spans="11:22" x14ac:dyDescent="0.15">
      <c r="K57" s="15"/>
      <c r="T57" s="15"/>
      <c r="U57" s="15"/>
      <c r="V57" s="15"/>
    </row>
    <row r="58" spans="11:22" x14ac:dyDescent="0.15">
      <c r="K58" s="15"/>
      <c r="T58" s="15"/>
      <c r="U58" s="15"/>
      <c r="V58" s="15"/>
    </row>
    <row r="59" spans="11:22" x14ac:dyDescent="0.15">
      <c r="K59" s="15"/>
      <c r="T59" s="15"/>
      <c r="U59" s="15"/>
      <c r="V59" s="15"/>
    </row>
    <row r="60" spans="11:22" x14ac:dyDescent="0.15">
      <c r="K60" s="15"/>
      <c r="T60" s="15"/>
      <c r="U60" s="15"/>
      <c r="V60" s="15"/>
    </row>
    <row r="61" spans="11:22" x14ac:dyDescent="0.15">
      <c r="K61" s="15"/>
      <c r="T61" s="15"/>
      <c r="U61" s="15"/>
      <c r="V61" s="1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1"/>
  <sheetViews>
    <sheetView workbookViewId="0">
      <selection activeCell="J26" sqref="J26"/>
    </sheetView>
  </sheetViews>
  <sheetFormatPr defaultRowHeight="8.4" x14ac:dyDescent="0.15"/>
  <cols>
    <col min="1" max="1" width="0.5546875" style="5" customWidth="1"/>
    <col min="2" max="2" width="6.6640625" style="41" customWidth="1"/>
    <col min="3" max="3" width="0.5546875" style="5" customWidth="1"/>
    <col min="4" max="4" width="5.5546875" style="41" customWidth="1"/>
    <col min="5" max="6" width="3.109375" style="41" customWidth="1"/>
    <col min="7" max="10" width="2.77734375" style="41" customWidth="1"/>
    <col min="11" max="11" width="0.5546875" style="5" customWidth="1"/>
    <col min="12" max="13" width="3.109375" style="41" customWidth="1"/>
    <col min="14" max="16" width="2.77734375" style="41" customWidth="1"/>
    <col min="17" max="17" width="0.5546875" style="5" customWidth="1"/>
    <col min="18" max="19" width="3.109375" style="41" customWidth="1"/>
    <col min="20" max="22" width="2.77734375" style="41" customWidth="1"/>
    <col min="23" max="23" width="0.5546875" style="5" customWidth="1"/>
    <col min="24" max="16384" width="8.88671875" style="15"/>
  </cols>
  <sheetData>
    <row r="1" spans="1:24" x14ac:dyDescent="0.15">
      <c r="B1" s="5"/>
      <c r="D1" s="146"/>
      <c r="E1" s="198"/>
      <c r="F1" s="223" t="s">
        <v>367</v>
      </c>
      <c r="G1" s="65"/>
      <c r="H1" s="65"/>
      <c r="I1" s="65"/>
      <c r="J1" s="66"/>
      <c r="L1" s="150"/>
      <c r="M1" s="218"/>
      <c r="N1" s="158" t="s">
        <v>368</v>
      </c>
      <c r="O1" s="74"/>
      <c r="P1" s="75"/>
      <c r="R1" s="154"/>
      <c r="S1" s="219"/>
      <c r="T1" s="159" t="s">
        <v>369</v>
      </c>
      <c r="U1" s="78"/>
      <c r="V1" s="79"/>
    </row>
    <row r="2" spans="1:24" s="167" customFormat="1" ht="18" customHeight="1" x14ac:dyDescent="0.15">
      <c r="A2" s="18" t="s">
        <v>280</v>
      </c>
      <c r="B2" s="16" t="s">
        <v>268</v>
      </c>
      <c r="C2" s="18" t="s">
        <v>280</v>
      </c>
      <c r="D2" s="179" t="s">
        <v>273</v>
      </c>
      <c r="E2" s="20" t="s">
        <v>271</v>
      </c>
      <c r="F2" s="20" t="s">
        <v>270</v>
      </c>
      <c r="G2" s="20" t="s">
        <v>272</v>
      </c>
      <c r="H2" s="211" t="s">
        <v>572</v>
      </c>
      <c r="I2" s="211" t="s">
        <v>573</v>
      </c>
      <c r="J2" s="21" t="s">
        <v>574</v>
      </c>
      <c r="K2" s="18" t="s">
        <v>280</v>
      </c>
      <c r="L2" s="180" t="s">
        <v>575</v>
      </c>
      <c r="M2" s="23" t="s">
        <v>270</v>
      </c>
      <c r="N2" s="23" t="s">
        <v>272</v>
      </c>
      <c r="O2" s="23" t="s">
        <v>572</v>
      </c>
      <c r="P2" s="24" t="s">
        <v>573</v>
      </c>
      <c r="Q2" s="18" t="s">
        <v>280</v>
      </c>
      <c r="R2" s="181" t="s">
        <v>575</v>
      </c>
      <c r="S2" s="61" t="s">
        <v>270</v>
      </c>
      <c r="T2" s="61" t="s">
        <v>272</v>
      </c>
      <c r="U2" s="61" t="s">
        <v>572</v>
      </c>
      <c r="V2" s="107" t="s">
        <v>573</v>
      </c>
      <c r="W2" s="18" t="s">
        <v>280</v>
      </c>
      <c r="X2" s="15"/>
    </row>
    <row r="3" spans="1:24" x14ac:dyDescent="0.15">
      <c r="B3" s="196" t="s">
        <v>378</v>
      </c>
      <c r="D3" s="199">
        <f t="shared" ref="D3:D22" si="0">(F3*38-G3)/38</f>
        <v>5.4934210526315788</v>
      </c>
      <c r="E3" s="53">
        <v>5.4866666666666672</v>
      </c>
      <c r="F3" s="55">
        <v>6.125</v>
      </c>
      <c r="G3" s="33">
        <v>24</v>
      </c>
      <c r="H3" s="118">
        <v>10</v>
      </c>
      <c r="I3" s="118">
        <v>14</v>
      </c>
      <c r="J3" s="173">
        <v>0</v>
      </c>
      <c r="L3" s="199">
        <f t="shared" ref="L3:L15" si="1">(M3*38-N3)/38</f>
        <v>5.730541353383459</v>
      </c>
      <c r="M3" s="53">
        <v>6.2568571428571431</v>
      </c>
      <c r="N3" s="216">
        <v>20</v>
      </c>
      <c r="O3" s="216">
        <v>12</v>
      </c>
      <c r="P3" s="87">
        <v>8</v>
      </c>
      <c r="Q3" s="58"/>
      <c r="R3" s="200">
        <f t="shared" ref="R3:R13" si="2">(S3*38-T3)/38</f>
        <v>5.0464912280701748</v>
      </c>
      <c r="S3" s="53">
        <v>6.2833333333333332</v>
      </c>
      <c r="T3" s="214">
        <v>47</v>
      </c>
      <c r="U3" s="215">
        <v>31</v>
      </c>
      <c r="V3" s="87">
        <v>16</v>
      </c>
      <c r="W3" s="58"/>
    </row>
    <row r="4" spans="1:24" x14ac:dyDescent="0.15">
      <c r="B4" s="196" t="s">
        <v>380</v>
      </c>
      <c r="D4" s="200">
        <f t="shared" si="0"/>
        <v>5.1594736842105267</v>
      </c>
      <c r="E4" s="55">
        <v>5.2121052631578948</v>
      </c>
      <c r="F4" s="53">
        <v>6.2647368421052629</v>
      </c>
      <c r="G4" s="31">
        <v>42</v>
      </c>
      <c r="H4" s="118">
        <v>16</v>
      </c>
      <c r="I4" s="120">
        <v>26</v>
      </c>
      <c r="J4" s="173">
        <v>1</v>
      </c>
      <c r="L4" s="200">
        <f t="shared" si="1"/>
        <v>5.0415789473684205</v>
      </c>
      <c r="M4" s="53">
        <v>6.2784210526315789</v>
      </c>
      <c r="N4" s="214">
        <v>47</v>
      </c>
      <c r="O4" s="216">
        <v>16</v>
      </c>
      <c r="P4" s="208">
        <v>31</v>
      </c>
      <c r="Q4" s="58"/>
      <c r="R4" s="200">
        <f t="shared" si="2"/>
        <v>5.0247368421052627</v>
      </c>
      <c r="S4" s="54">
        <v>6.0510526315789477</v>
      </c>
      <c r="T4" s="216">
        <v>39</v>
      </c>
      <c r="U4" s="216">
        <v>15</v>
      </c>
      <c r="V4" s="88">
        <v>24</v>
      </c>
      <c r="W4" s="58"/>
    </row>
    <row r="5" spans="1:24" x14ac:dyDescent="0.15">
      <c r="B5" s="196" t="s">
        <v>383</v>
      </c>
      <c r="D5" s="200">
        <f t="shared" si="0"/>
        <v>5.0526315789473681</v>
      </c>
      <c r="E5" s="55">
        <v>5.0021052631578948</v>
      </c>
      <c r="F5" s="54">
        <v>6</v>
      </c>
      <c r="G5" s="33">
        <v>36</v>
      </c>
      <c r="H5" s="118">
        <v>18</v>
      </c>
      <c r="I5" s="118">
        <v>18</v>
      </c>
      <c r="J5" s="173">
        <v>0</v>
      </c>
      <c r="L5" s="201">
        <f t="shared" si="1"/>
        <v>4.8284210526315787</v>
      </c>
      <c r="M5" s="54">
        <v>6.0389473684210522</v>
      </c>
      <c r="N5" s="214">
        <v>46</v>
      </c>
      <c r="O5" s="214">
        <v>22</v>
      </c>
      <c r="P5" s="88">
        <v>24</v>
      </c>
      <c r="Q5" s="58"/>
      <c r="R5" s="200">
        <f t="shared" si="2"/>
        <v>5.1536842105263148</v>
      </c>
      <c r="S5" s="55">
        <v>6.18</v>
      </c>
      <c r="T5" s="216">
        <v>39</v>
      </c>
      <c r="U5" s="216">
        <v>15</v>
      </c>
      <c r="V5" s="88">
        <v>24</v>
      </c>
      <c r="W5" s="58"/>
    </row>
    <row r="6" spans="1:24" x14ac:dyDescent="0.15">
      <c r="B6" s="197" t="s">
        <v>385</v>
      </c>
      <c r="D6" s="200">
        <f t="shared" si="0"/>
        <v>5.0242236842105266</v>
      </c>
      <c r="E6" s="55">
        <v>5.24</v>
      </c>
      <c r="F6" s="53">
        <v>6.23475</v>
      </c>
      <c r="G6" s="31">
        <v>46</v>
      </c>
      <c r="H6" s="118">
        <v>18</v>
      </c>
      <c r="I6" s="120">
        <v>28</v>
      </c>
      <c r="J6" s="173">
        <v>3</v>
      </c>
      <c r="L6" s="202">
        <f t="shared" si="1"/>
        <v>4.7226990553306338</v>
      </c>
      <c r="M6" s="55">
        <v>6.1174358974358967</v>
      </c>
      <c r="N6" s="213">
        <v>53</v>
      </c>
      <c r="O6" s="214">
        <v>20</v>
      </c>
      <c r="P6" s="210">
        <v>33</v>
      </c>
      <c r="Q6" s="58"/>
      <c r="R6" s="201">
        <f t="shared" si="2"/>
        <v>4.7485425101214567</v>
      </c>
      <c r="S6" s="56">
        <v>5.9853846153846151</v>
      </c>
      <c r="T6" s="214">
        <v>47</v>
      </c>
      <c r="U6" s="216">
        <v>16</v>
      </c>
      <c r="V6" s="208">
        <v>31</v>
      </c>
      <c r="W6" s="58"/>
    </row>
    <row r="7" spans="1:24" x14ac:dyDescent="0.15">
      <c r="B7" s="196" t="s">
        <v>374</v>
      </c>
      <c r="D7" s="200">
        <f t="shared" si="0"/>
        <v>4.9477867746288799</v>
      </c>
      <c r="E7" s="55">
        <v>4.9228205128205129</v>
      </c>
      <c r="F7" s="56">
        <v>5.974102564102564</v>
      </c>
      <c r="G7" s="33">
        <v>39</v>
      </c>
      <c r="H7" s="118">
        <v>15</v>
      </c>
      <c r="I7" s="119">
        <v>24</v>
      </c>
      <c r="J7" s="173">
        <v>0</v>
      </c>
      <c r="L7" s="199">
        <f t="shared" si="1"/>
        <v>5.2085020242914979</v>
      </c>
      <c r="M7" s="54">
        <v>6.0769230769230766</v>
      </c>
      <c r="N7" s="216">
        <v>33</v>
      </c>
      <c r="O7" s="216">
        <v>11</v>
      </c>
      <c r="P7" s="88">
        <v>22</v>
      </c>
      <c r="Q7" s="58"/>
      <c r="R7" s="199">
        <f t="shared" si="2"/>
        <v>5.6452631578947372</v>
      </c>
      <c r="S7" s="53">
        <v>6.2768421052631584</v>
      </c>
      <c r="T7" s="216">
        <v>24</v>
      </c>
      <c r="U7" s="216">
        <v>12</v>
      </c>
      <c r="V7" s="87">
        <v>12</v>
      </c>
      <c r="W7" s="58"/>
    </row>
    <row r="8" spans="1:24" x14ac:dyDescent="0.15">
      <c r="B8" s="196" t="s">
        <v>384</v>
      </c>
      <c r="D8" s="201">
        <f t="shared" si="0"/>
        <v>4.9099999999999993</v>
      </c>
      <c r="E8" s="54">
        <v>4.8542105263157893</v>
      </c>
      <c r="F8" s="55">
        <v>6.1205263157894736</v>
      </c>
      <c r="G8" s="31">
        <v>46</v>
      </c>
      <c r="H8" s="118">
        <v>15</v>
      </c>
      <c r="I8" s="221">
        <v>31</v>
      </c>
      <c r="J8" s="173">
        <v>0</v>
      </c>
      <c r="L8" s="202">
        <f t="shared" si="1"/>
        <v>4.5335789473684205</v>
      </c>
      <c r="M8" s="56">
        <v>5.9019999999999992</v>
      </c>
      <c r="N8" s="213">
        <v>52</v>
      </c>
      <c r="O8" s="216">
        <v>15</v>
      </c>
      <c r="P8" s="210">
        <v>37</v>
      </c>
      <c r="Q8" s="58"/>
      <c r="R8" s="202">
        <f t="shared" si="2"/>
        <v>4.6349999999999998</v>
      </c>
      <c r="S8" s="54">
        <v>6.0034210526315785</v>
      </c>
      <c r="T8" s="213">
        <v>52</v>
      </c>
      <c r="U8" s="216">
        <v>19</v>
      </c>
      <c r="V8" s="210">
        <v>33</v>
      </c>
      <c r="W8" s="58"/>
    </row>
    <row r="9" spans="1:24" x14ac:dyDescent="0.15">
      <c r="B9" s="196" t="s">
        <v>379</v>
      </c>
      <c r="D9" s="201">
        <f t="shared" si="0"/>
        <v>4.8565587044534411</v>
      </c>
      <c r="E9" s="55">
        <v>4.9469230769230768</v>
      </c>
      <c r="F9" s="54">
        <v>6.0407692307692304</v>
      </c>
      <c r="G9" s="31">
        <v>45</v>
      </c>
      <c r="H9" s="118">
        <v>16</v>
      </c>
      <c r="I9" s="221">
        <v>29</v>
      </c>
      <c r="J9" s="173">
        <v>2</v>
      </c>
      <c r="L9" s="199">
        <f t="shared" si="1"/>
        <v>5.3489473684210527</v>
      </c>
      <c r="M9" s="53">
        <v>6.27</v>
      </c>
      <c r="N9" s="216">
        <v>35</v>
      </c>
      <c r="O9" s="216">
        <v>13</v>
      </c>
      <c r="P9" s="88">
        <v>22</v>
      </c>
      <c r="Q9" s="58"/>
      <c r="R9" s="200">
        <f t="shared" si="2"/>
        <v>5.0131578947368425</v>
      </c>
      <c r="S9" s="55">
        <v>6.1447368421052628</v>
      </c>
      <c r="T9" s="214">
        <v>43</v>
      </c>
      <c r="U9" s="216">
        <v>16</v>
      </c>
      <c r="V9" s="207">
        <v>27</v>
      </c>
      <c r="W9" s="58"/>
    </row>
    <row r="10" spans="1:24" x14ac:dyDescent="0.15">
      <c r="B10" s="196" t="s">
        <v>387</v>
      </c>
      <c r="D10" s="201">
        <f t="shared" si="0"/>
        <v>4.8265789473684206</v>
      </c>
      <c r="E10" s="55">
        <v>4.9033333333333324</v>
      </c>
      <c r="F10" s="53">
        <v>6.1949999999999994</v>
      </c>
      <c r="G10" s="36">
        <v>52</v>
      </c>
      <c r="H10" s="118">
        <v>16</v>
      </c>
      <c r="I10" s="222">
        <v>36</v>
      </c>
      <c r="J10" s="173">
        <v>1</v>
      </c>
      <c r="L10" s="200">
        <f t="shared" si="1"/>
        <v>5.0173684210526313</v>
      </c>
      <c r="M10" s="53">
        <v>6.2015789473684206</v>
      </c>
      <c r="N10" s="214">
        <v>45</v>
      </c>
      <c r="O10" s="216">
        <v>15</v>
      </c>
      <c r="P10" s="208">
        <v>30</v>
      </c>
      <c r="Q10" s="58"/>
      <c r="R10" s="200">
        <f t="shared" si="2"/>
        <v>5.1527530364372476</v>
      </c>
      <c r="S10" s="53">
        <v>6.2053846153846157</v>
      </c>
      <c r="T10" s="214">
        <v>40</v>
      </c>
      <c r="U10" s="216">
        <v>13</v>
      </c>
      <c r="V10" s="207">
        <v>27</v>
      </c>
      <c r="W10" s="58"/>
    </row>
    <row r="11" spans="1:24" x14ac:dyDescent="0.15">
      <c r="B11" s="196" t="s">
        <v>373</v>
      </c>
      <c r="D11" s="201">
        <f t="shared" si="0"/>
        <v>4.8172403982930305</v>
      </c>
      <c r="E11" s="54">
        <v>4.8648648648648649</v>
      </c>
      <c r="F11" s="56">
        <v>5.9751351351351358</v>
      </c>
      <c r="G11" s="31">
        <v>44</v>
      </c>
      <c r="H11" s="119">
        <v>19</v>
      </c>
      <c r="I11" s="120">
        <v>25</v>
      </c>
      <c r="J11" s="173">
        <v>1</v>
      </c>
      <c r="L11" s="201">
        <f t="shared" si="1"/>
        <v>4.8815789473684212</v>
      </c>
      <c r="M11" s="54">
        <v>6.0131578947368425</v>
      </c>
      <c r="N11" s="214">
        <v>43</v>
      </c>
      <c r="O11" s="214">
        <v>22</v>
      </c>
      <c r="P11" s="88">
        <v>21</v>
      </c>
      <c r="Q11" s="58"/>
      <c r="R11" s="200">
        <f t="shared" si="2"/>
        <v>4.9842105263157892</v>
      </c>
      <c r="S11" s="55">
        <v>6.1421052631578945</v>
      </c>
      <c r="T11" s="214">
        <v>44</v>
      </c>
      <c r="U11" s="216">
        <v>18</v>
      </c>
      <c r="V11" s="207">
        <v>26</v>
      </c>
      <c r="W11" s="58"/>
    </row>
    <row r="12" spans="1:24" x14ac:dyDescent="0.15">
      <c r="B12" s="196" t="s">
        <v>377</v>
      </c>
      <c r="D12" s="201">
        <f t="shared" si="0"/>
        <v>4.780263157894737</v>
      </c>
      <c r="E12" s="56">
        <v>4.6460526315789465</v>
      </c>
      <c r="F12" s="53">
        <v>6.280263157894737</v>
      </c>
      <c r="G12" s="36">
        <v>57</v>
      </c>
      <c r="H12" s="221">
        <v>31</v>
      </c>
      <c r="I12" s="120">
        <v>26</v>
      </c>
      <c r="J12" s="173">
        <v>0</v>
      </c>
      <c r="L12" s="201">
        <f t="shared" si="1"/>
        <v>4.7480161943319841</v>
      </c>
      <c r="M12" s="53">
        <v>6.1953846153846159</v>
      </c>
      <c r="N12" s="213">
        <v>55</v>
      </c>
      <c r="O12" s="213">
        <v>27</v>
      </c>
      <c r="P12" s="207">
        <v>28</v>
      </c>
      <c r="Q12" s="58"/>
      <c r="R12" s="199">
        <f t="shared" si="2"/>
        <v>5.2559868421052629</v>
      </c>
      <c r="S12" s="53">
        <v>6.3612500000000001</v>
      </c>
      <c r="T12" s="214">
        <v>42</v>
      </c>
      <c r="U12" s="214">
        <v>20</v>
      </c>
      <c r="V12" s="88">
        <v>22</v>
      </c>
      <c r="W12" s="58"/>
    </row>
    <row r="13" spans="1:24" x14ac:dyDescent="0.15">
      <c r="B13" s="196" t="s">
        <v>375</v>
      </c>
      <c r="D13" s="201">
        <f t="shared" si="0"/>
        <v>4.7663157894736843</v>
      </c>
      <c r="E13" s="54">
        <v>4.8431578947368417</v>
      </c>
      <c r="F13" s="55">
        <v>6.134736842105263</v>
      </c>
      <c r="G13" s="36">
        <v>52</v>
      </c>
      <c r="H13" s="221">
        <v>30</v>
      </c>
      <c r="I13" s="119">
        <v>22</v>
      </c>
      <c r="J13" s="173">
        <v>1</v>
      </c>
      <c r="L13" s="203">
        <f t="shared" si="1"/>
        <v>4.4642105263157896</v>
      </c>
      <c r="M13" s="53">
        <v>6.28</v>
      </c>
      <c r="N13" s="215">
        <v>69</v>
      </c>
      <c r="O13" s="214">
        <v>24</v>
      </c>
      <c r="P13" s="210">
        <v>45</v>
      </c>
      <c r="Q13" s="58"/>
      <c r="R13" s="202">
        <f t="shared" si="2"/>
        <v>4.7115789473684204</v>
      </c>
      <c r="S13" s="56">
        <v>5.9484210526315788</v>
      </c>
      <c r="T13" s="214">
        <v>47</v>
      </c>
      <c r="U13" s="214">
        <v>24</v>
      </c>
      <c r="V13" s="88">
        <v>23</v>
      </c>
      <c r="W13" s="58"/>
    </row>
    <row r="14" spans="1:24" x14ac:dyDescent="0.15">
      <c r="B14" s="196" t="s">
        <v>570</v>
      </c>
      <c r="D14" s="201">
        <f t="shared" si="0"/>
        <v>4.76</v>
      </c>
      <c r="E14" s="54">
        <v>4.84</v>
      </c>
      <c r="F14" s="53">
        <v>6.26</v>
      </c>
      <c r="G14" s="36">
        <v>57</v>
      </c>
      <c r="H14" s="119">
        <v>19</v>
      </c>
      <c r="I14" s="222">
        <v>38</v>
      </c>
      <c r="J14" s="173">
        <v>2</v>
      </c>
      <c r="L14" s="201">
        <f t="shared" si="1"/>
        <v>4.932631578947368</v>
      </c>
      <c r="M14" s="55">
        <v>6.1168421052631574</v>
      </c>
      <c r="N14" s="214">
        <v>45</v>
      </c>
      <c r="O14" s="216">
        <v>19</v>
      </c>
      <c r="P14" s="207">
        <v>26</v>
      </c>
      <c r="Q14" s="58"/>
      <c r="R14" s="224"/>
      <c r="S14" s="130"/>
      <c r="T14" s="142"/>
      <c r="U14" s="142"/>
      <c r="V14" s="225"/>
      <c r="W14" s="58"/>
    </row>
    <row r="15" spans="1:24" x14ac:dyDescent="0.15">
      <c r="B15" s="196" t="s">
        <v>382</v>
      </c>
      <c r="D15" s="201">
        <f t="shared" si="0"/>
        <v>4.7539829302987204</v>
      </c>
      <c r="E15" s="54">
        <v>4.8529729729729727</v>
      </c>
      <c r="F15" s="53">
        <v>6.2013513513513514</v>
      </c>
      <c r="G15" s="36">
        <v>55</v>
      </c>
      <c r="H15" s="120">
        <v>24</v>
      </c>
      <c r="I15" s="221">
        <v>31</v>
      </c>
      <c r="J15" s="173">
        <v>1</v>
      </c>
      <c r="L15" s="200">
        <f t="shared" si="1"/>
        <v>4.9484210526315788</v>
      </c>
      <c r="M15" s="55">
        <v>6.1589473684210523</v>
      </c>
      <c r="N15" s="214">
        <v>46</v>
      </c>
      <c r="O15" s="216">
        <v>16</v>
      </c>
      <c r="P15" s="208">
        <v>30</v>
      </c>
      <c r="Q15" s="58"/>
      <c r="R15" s="201">
        <f>(S15*38-T15)/38</f>
        <v>4.7943049932523616</v>
      </c>
      <c r="S15" s="55">
        <v>6.1364102564102563</v>
      </c>
      <c r="T15" s="213">
        <v>51</v>
      </c>
      <c r="U15" s="214">
        <v>23</v>
      </c>
      <c r="V15" s="207">
        <v>28</v>
      </c>
      <c r="W15" s="58"/>
    </row>
    <row r="16" spans="1:24" x14ac:dyDescent="0.15">
      <c r="B16" s="196" t="s">
        <v>571</v>
      </c>
      <c r="D16" s="202">
        <f t="shared" si="0"/>
        <v>4.6595760233918142</v>
      </c>
      <c r="E16" s="56">
        <v>4.6416666666666666</v>
      </c>
      <c r="F16" s="55">
        <v>6.1069444444444452</v>
      </c>
      <c r="G16" s="36">
        <v>55</v>
      </c>
      <c r="H16" s="120">
        <v>26</v>
      </c>
      <c r="I16" s="221">
        <v>29</v>
      </c>
      <c r="J16" s="173">
        <v>1</v>
      </c>
      <c r="L16" s="224"/>
      <c r="M16" s="130"/>
      <c r="N16" s="142"/>
      <c r="O16" s="142"/>
      <c r="P16" s="225"/>
      <c r="Q16" s="58"/>
      <c r="R16" s="224"/>
      <c r="S16" s="130"/>
      <c r="T16" s="142"/>
      <c r="U16" s="142"/>
      <c r="V16" s="225"/>
      <c r="W16" s="58"/>
    </row>
    <row r="17" spans="2:23" x14ac:dyDescent="0.15">
      <c r="B17" s="196" t="s">
        <v>568</v>
      </c>
      <c r="D17" s="202">
        <f t="shared" si="0"/>
        <v>4.6429824561403503</v>
      </c>
      <c r="E17" s="54">
        <v>4.7794871794871794</v>
      </c>
      <c r="F17" s="55">
        <v>6.1166666666666663</v>
      </c>
      <c r="G17" s="36">
        <v>56</v>
      </c>
      <c r="H17" s="120">
        <v>24</v>
      </c>
      <c r="I17" s="221">
        <v>32</v>
      </c>
      <c r="J17" s="173">
        <v>2</v>
      </c>
      <c r="L17" s="200">
        <f>(M17*38-N17)/38</f>
        <v>5.1863157894736842</v>
      </c>
      <c r="M17" s="53">
        <v>6.3178947368421055</v>
      </c>
      <c r="N17" s="214">
        <v>43</v>
      </c>
      <c r="O17" s="216">
        <v>15</v>
      </c>
      <c r="P17" s="207">
        <v>28</v>
      </c>
      <c r="Q17" s="58"/>
      <c r="R17" s="224"/>
      <c r="S17" s="130"/>
      <c r="T17" s="142"/>
      <c r="U17" s="142"/>
      <c r="V17" s="225"/>
      <c r="W17" s="58"/>
    </row>
    <row r="18" spans="2:23" x14ac:dyDescent="0.15">
      <c r="B18" s="196" t="s">
        <v>388</v>
      </c>
      <c r="D18" s="202">
        <f t="shared" si="0"/>
        <v>4.6426045883940619</v>
      </c>
      <c r="E18" s="54">
        <v>4.7428205128205132</v>
      </c>
      <c r="F18" s="54">
        <v>6.0110256410256415</v>
      </c>
      <c r="G18" s="36">
        <v>52</v>
      </c>
      <c r="H18" s="120">
        <v>24</v>
      </c>
      <c r="I18" s="120">
        <v>28</v>
      </c>
      <c r="J18" s="173">
        <v>1</v>
      </c>
      <c r="L18" s="199">
        <f>(M18*38-N18)/38</f>
        <v>5.240728744939271</v>
      </c>
      <c r="M18" s="53">
        <v>6.3723076923076922</v>
      </c>
      <c r="N18" s="214">
        <v>43</v>
      </c>
      <c r="O18" s="214">
        <v>24</v>
      </c>
      <c r="P18" s="87">
        <v>19</v>
      </c>
      <c r="Q18" s="58"/>
      <c r="R18" s="201">
        <f>(S18*38-T18)/38</f>
        <v>4.8715789473684215</v>
      </c>
      <c r="S18" s="53">
        <v>6.24</v>
      </c>
      <c r="T18" s="213">
        <v>52</v>
      </c>
      <c r="U18" s="214">
        <v>20</v>
      </c>
      <c r="V18" s="208">
        <v>32</v>
      </c>
      <c r="W18" s="58"/>
    </row>
    <row r="19" spans="2:23" x14ac:dyDescent="0.15">
      <c r="B19" s="196" t="s">
        <v>381</v>
      </c>
      <c r="D19" s="202">
        <f t="shared" si="0"/>
        <v>4.6046514935988618</v>
      </c>
      <c r="E19" s="56">
        <v>4.6248648648648647</v>
      </c>
      <c r="F19" s="56">
        <v>5.9467567567567565</v>
      </c>
      <c r="G19" s="36">
        <v>51</v>
      </c>
      <c r="H19" s="119">
        <v>22</v>
      </c>
      <c r="I19" s="221">
        <v>29</v>
      </c>
      <c r="J19" s="173">
        <v>1</v>
      </c>
      <c r="L19" s="224"/>
      <c r="M19" s="130"/>
      <c r="N19" s="142"/>
      <c r="O19" s="142"/>
      <c r="P19" s="225"/>
      <c r="Q19" s="58"/>
      <c r="R19" s="201">
        <f>(S19*38-T19)/38</f>
        <v>4.7533468286099865</v>
      </c>
      <c r="S19" s="54">
        <v>6.042820512820513</v>
      </c>
      <c r="T19" s="213">
        <v>49</v>
      </c>
      <c r="U19" s="214">
        <v>21</v>
      </c>
      <c r="V19" s="207">
        <v>28</v>
      </c>
      <c r="W19" s="58"/>
    </row>
    <row r="20" spans="2:23" x14ac:dyDescent="0.15">
      <c r="B20" s="196" t="s">
        <v>376</v>
      </c>
      <c r="D20" s="202">
        <f t="shared" si="0"/>
        <v>4.5265083440308089</v>
      </c>
      <c r="E20" s="56">
        <v>4.5819512195121952</v>
      </c>
      <c r="F20" s="56">
        <v>5.9475609756097558</v>
      </c>
      <c r="G20" s="36">
        <v>54</v>
      </c>
      <c r="H20" s="120">
        <v>26</v>
      </c>
      <c r="I20" s="120">
        <v>28</v>
      </c>
      <c r="J20" s="173">
        <v>1</v>
      </c>
      <c r="L20" s="203">
        <f>(M20*38-N20)/38</f>
        <v>4.421497975708502</v>
      </c>
      <c r="M20" s="54">
        <v>6.0530769230769232</v>
      </c>
      <c r="N20" s="215">
        <v>62</v>
      </c>
      <c r="O20" s="215">
        <v>30</v>
      </c>
      <c r="P20" s="208">
        <v>32</v>
      </c>
      <c r="Q20" s="58"/>
      <c r="R20" s="202">
        <f>(S20*38-T20)/38</f>
        <v>4.55</v>
      </c>
      <c r="S20" s="53">
        <v>6.2078947368421051</v>
      </c>
      <c r="T20" s="215">
        <v>63</v>
      </c>
      <c r="U20" s="229">
        <v>28</v>
      </c>
      <c r="V20" s="210">
        <v>35</v>
      </c>
      <c r="W20" s="58"/>
    </row>
    <row r="21" spans="2:23" x14ac:dyDescent="0.15">
      <c r="B21" s="196" t="s">
        <v>386</v>
      </c>
      <c r="D21" s="203">
        <f t="shared" si="0"/>
        <v>4.3970850202429146</v>
      </c>
      <c r="E21" s="57">
        <v>4.359230769230769</v>
      </c>
      <c r="F21" s="57">
        <v>5.8707692307692305</v>
      </c>
      <c r="G21" s="36">
        <v>56</v>
      </c>
      <c r="H21" s="120">
        <v>24</v>
      </c>
      <c r="I21" s="221">
        <v>32</v>
      </c>
      <c r="J21" s="173">
        <v>0</v>
      </c>
      <c r="L21" s="202">
        <f>(M21*38-N21)/38</f>
        <v>4.6172400513478813</v>
      </c>
      <c r="M21" s="54">
        <v>6.0382926829268291</v>
      </c>
      <c r="N21" s="213">
        <v>54</v>
      </c>
      <c r="O21" s="214">
        <v>22</v>
      </c>
      <c r="P21" s="208">
        <v>32</v>
      </c>
      <c r="Q21" s="58"/>
      <c r="R21" s="202">
        <f>(S21*38-T21)/38</f>
        <v>4.6200789473684214</v>
      </c>
      <c r="S21" s="56">
        <v>5.9885000000000002</v>
      </c>
      <c r="T21" s="213">
        <v>52</v>
      </c>
      <c r="U21" s="216">
        <v>18</v>
      </c>
      <c r="V21" s="210">
        <v>34</v>
      </c>
      <c r="W21" s="58"/>
    </row>
    <row r="22" spans="2:23" ht="9" thickBot="1" x14ac:dyDescent="0.2">
      <c r="B22" s="196" t="s">
        <v>569</v>
      </c>
      <c r="D22" s="204">
        <f t="shared" si="0"/>
        <v>3.9769736842105261</v>
      </c>
      <c r="E22" s="72">
        <v>4.2084999999999999</v>
      </c>
      <c r="F22" s="115">
        <v>6.1875</v>
      </c>
      <c r="G22" s="205">
        <v>84</v>
      </c>
      <c r="H22" s="212">
        <v>42</v>
      </c>
      <c r="I22" s="212">
        <v>42</v>
      </c>
      <c r="J22" s="177">
        <v>2</v>
      </c>
      <c r="L22" s="226"/>
      <c r="M22" s="138"/>
      <c r="N22" s="227"/>
      <c r="O22" s="227"/>
      <c r="P22" s="228"/>
      <c r="Q22" s="58"/>
      <c r="R22" s="226"/>
      <c r="S22" s="138"/>
      <c r="T22" s="227"/>
      <c r="U22" s="227"/>
      <c r="V22" s="228"/>
      <c r="W22" s="58"/>
    </row>
    <row r="23" spans="2:23" x14ac:dyDescent="0.15">
      <c r="K23" s="15"/>
      <c r="T23" s="15"/>
      <c r="U23" s="15"/>
      <c r="V23" s="15"/>
    </row>
    <row r="24" spans="2:23" x14ac:dyDescent="0.15">
      <c r="K24" s="15"/>
      <c r="T24" s="15"/>
      <c r="U24" s="15"/>
      <c r="V24" s="15"/>
    </row>
    <row r="25" spans="2:23" x14ac:dyDescent="0.15">
      <c r="K25" s="15"/>
      <c r="T25" s="15"/>
      <c r="U25" s="15"/>
      <c r="V25" s="15"/>
    </row>
    <row r="26" spans="2:23" x14ac:dyDescent="0.15">
      <c r="K26" s="15"/>
      <c r="T26" s="15"/>
      <c r="U26" s="15"/>
      <c r="V26" s="15"/>
    </row>
    <row r="27" spans="2:23" x14ac:dyDescent="0.15">
      <c r="K27" s="15"/>
      <c r="T27" s="15"/>
      <c r="U27" s="15"/>
      <c r="V27" s="15"/>
    </row>
    <row r="28" spans="2:23" x14ac:dyDescent="0.15">
      <c r="K28" s="15"/>
      <c r="T28" s="15"/>
      <c r="U28" s="15"/>
      <c r="V28" s="15"/>
    </row>
    <row r="29" spans="2:23" x14ac:dyDescent="0.15">
      <c r="K29" s="15"/>
      <c r="T29" s="15"/>
      <c r="U29" s="15"/>
      <c r="V29" s="15"/>
    </row>
    <row r="30" spans="2:23" x14ac:dyDescent="0.15">
      <c r="K30" s="15"/>
      <c r="T30" s="15"/>
      <c r="U30" s="15"/>
      <c r="V30" s="15"/>
    </row>
    <row r="31" spans="2:23" x14ac:dyDescent="0.15">
      <c r="K31" s="15"/>
      <c r="T31" s="15"/>
      <c r="U31" s="15"/>
      <c r="V31" s="15"/>
    </row>
    <row r="32" spans="2:23" x14ac:dyDescent="0.15">
      <c r="K32" s="15"/>
      <c r="T32" s="15"/>
      <c r="U32" s="15"/>
      <c r="V32" s="15"/>
    </row>
    <row r="33" spans="1:23" x14ac:dyDescent="0.15">
      <c r="K33" s="15"/>
      <c r="T33" s="15"/>
      <c r="U33" s="15"/>
      <c r="V33" s="15"/>
    </row>
    <row r="34" spans="1:23" x14ac:dyDescent="0.15">
      <c r="K34" s="15"/>
      <c r="T34" s="15"/>
      <c r="U34" s="15"/>
      <c r="V34" s="15"/>
    </row>
    <row r="35" spans="1:23" x14ac:dyDescent="0.15">
      <c r="K35" s="15"/>
      <c r="T35" s="15"/>
      <c r="U35" s="15"/>
      <c r="V35" s="15"/>
    </row>
    <row r="36" spans="1:23" x14ac:dyDescent="0.15">
      <c r="K36" s="15"/>
      <c r="T36" s="15"/>
      <c r="U36" s="15"/>
      <c r="V36" s="15"/>
    </row>
    <row r="37" spans="1:23" x14ac:dyDescent="0.15">
      <c r="K37" s="15"/>
      <c r="T37" s="15"/>
      <c r="U37" s="15"/>
      <c r="V37" s="15"/>
    </row>
    <row r="38" spans="1:23" x14ac:dyDescent="0.15">
      <c r="K38" s="15"/>
      <c r="T38" s="15"/>
      <c r="U38" s="15"/>
      <c r="V38" s="15"/>
    </row>
    <row r="39" spans="1:23" x14ac:dyDescent="0.15">
      <c r="K39" s="15"/>
      <c r="T39" s="15"/>
      <c r="U39" s="15"/>
      <c r="V39" s="15"/>
    </row>
    <row r="40" spans="1:23" x14ac:dyDescent="0.15">
      <c r="K40" s="15"/>
      <c r="T40" s="15"/>
      <c r="U40" s="15"/>
      <c r="V40" s="15"/>
    </row>
    <row r="41" spans="1:23" x14ac:dyDescent="0.15">
      <c r="K41" s="15"/>
      <c r="T41" s="15"/>
      <c r="U41" s="15"/>
      <c r="V41" s="15"/>
    </row>
    <row r="42" spans="1:23" x14ac:dyDescent="0.15">
      <c r="A42" s="2"/>
      <c r="C42" s="2"/>
      <c r="K42" s="15"/>
      <c r="Q42" s="2"/>
      <c r="T42" s="15"/>
      <c r="U42" s="15"/>
      <c r="V42" s="15"/>
      <c r="W42" s="2"/>
    </row>
    <row r="43" spans="1:23" x14ac:dyDescent="0.15">
      <c r="A43" s="2"/>
      <c r="C43" s="2"/>
      <c r="K43" s="15"/>
      <c r="Q43" s="2"/>
      <c r="T43" s="15"/>
      <c r="U43" s="15"/>
      <c r="V43" s="15"/>
      <c r="W43" s="2"/>
    </row>
    <row r="44" spans="1:23" x14ac:dyDescent="0.15">
      <c r="K44" s="15"/>
      <c r="T44" s="15"/>
      <c r="U44" s="15"/>
      <c r="V44" s="15"/>
    </row>
    <row r="45" spans="1:23" x14ac:dyDescent="0.15">
      <c r="K45" s="15"/>
      <c r="T45" s="15"/>
      <c r="U45" s="15"/>
      <c r="V45" s="15"/>
    </row>
    <row r="46" spans="1:23" x14ac:dyDescent="0.15">
      <c r="K46" s="15"/>
      <c r="T46" s="15"/>
      <c r="U46" s="15"/>
      <c r="V46" s="15"/>
    </row>
    <row r="47" spans="1:23" x14ac:dyDescent="0.15">
      <c r="K47" s="15"/>
      <c r="T47" s="15"/>
      <c r="U47" s="15"/>
      <c r="V47" s="15"/>
    </row>
    <row r="48" spans="1:23" x14ac:dyDescent="0.15">
      <c r="K48" s="15"/>
      <c r="T48" s="15"/>
      <c r="U48" s="15"/>
      <c r="V48" s="15"/>
    </row>
    <row r="49" spans="11:22" x14ac:dyDescent="0.15">
      <c r="K49" s="15"/>
      <c r="T49" s="15"/>
      <c r="U49" s="15"/>
      <c r="V49" s="15"/>
    </row>
    <row r="50" spans="11:22" x14ac:dyDescent="0.15">
      <c r="K50" s="15"/>
      <c r="T50" s="15"/>
      <c r="U50" s="15"/>
      <c r="V50" s="15"/>
    </row>
    <row r="51" spans="11:22" x14ac:dyDescent="0.15">
      <c r="K51" s="15"/>
      <c r="T51" s="15"/>
      <c r="U51" s="15"/>
      <c r="V51" s="15"/>
    </row>
    <row r="52" spans="11:22" x14ac:dyDescent="0.15">
      <c r="K52" s="15"/>
      <c r="T52" s="15"/>
      <c r="U52" s="15"/>
      <c r="V52" s="15"/>
    </row>
    <row r="53" spans="11:22" x14ac:dyDescent="0.15">
      <c r="K53" s="15"/>
      <c r="T53" s="15"/>
      <c r="U53" s="15"/>
      <c r="V53" s="15"/>
    </row>
    <row r="54" spans="11:22" x14ac:dyDescent="0.15">
      <c r="K54" s="15"/>
      <c r="T54" s="15"/>
      <c r="U54" s="15"/>
      <c r="V54" s="15"/>
    </row>
    <row r="55" spans="11:22" x14ac:dyDescent="0.15">
      <c r="K55" s="15"/>
      <c r="T55" s="15"/>
      <c r="U55" s="15"/>
      <c r="V55" s="15"/>
    </row>
    <row r="56" spans="11:22" x14ac:dyDescent="0.15">
      <c r="K56" s="15"/>
      <c r="T56" s="15"/>
      <c r="U56" s="15"/>
      <c r="V56" s="15"/>
    </row>
    <row r="57" spans="11:22" x14ac:dyDescent="0.15">
      <c r="K57" s="15"/>
      <c r="T57" s="15"/>
      <c r="U57" s="15"/>
      <c r="V57" s="15"/>
    </row>
    <row r="58" spans="11:22" x14ac:dyDescent="0.15">
      <c r="K58" s="15"/>
      <c r="T58" s="15"/>
      <c r="U58" s="15"/>
      <c r="V58" s="15"/>
    </row>
    <row r="59" spans="11:22" x14ac:dyDescent="0.15">
      <c r="K59" s="15"/>
      <c r="T59" s="15"/>
      <c r="U59" s="15"/>
      <c r="V59" s="15"/>
    </row>
    <row r="60" spans="11:22" x14ac:dyDescent="0.15">
      <c r="K60" s="15"/>
      <c r="T60" s="15"/>
      <c r="U60" s="15"/>
      <c r="V60" s="15"/>
    </row>
    <row r="61" spans="11:22" x14ac:dyDescent="0.15">
      <c r="K61" s="15"/>
      <c r="T61" s="15"/>
      <c r="U61" s="15"/>
      <c r="V61" s="1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workbookViewId="0">
      <selection activeCell="I2" sqref="I2:I26"/>
    </sheetView>
  </sheetViews>
  <sheetFormatPr defaultRowHeight="8.4" x14ac:dyDescent="0.15"/>
  <cols>
    <col min="1" max="1" width="1.21875" style="15" customWidth="1"/>
    <col min="2" max="2" width="11.109375" style="15" customWidth="1"/>
    <col min="3" max="4" width="4.44140625" style="41" customWidth="1"/>
    <col min="5" max="5" width="5.5546875" style="41" customWidth="1"/>
    <col min="6" max="10" width="4.44140625" style="41" customWidth="1"/>
    <col min="11" max="16384" width="8.88671875" style="15"/>
  </cols>
  <sheetData>
    <row r="1" spans="1:10" s="167" customFormat="1" ht="18" customHeight="1" x14ac:dyDescent="0.3">
      <c r="A1" s="164"/>
      <c r="B1" s="51" t="s">
        <v>0</v>
      </c>
      <c r="C1" s="17" t="s">
        <v>268</v>
      </c>
      <c r="D1" s="51" t="s">
        <v>279</v>
      </c>
      <c r="E1" s="51" t="s">
        <v>273</v>
      </c>
      <c r="F1" s="51" t="s">
        <v>271</v>
      </c>
      <c r="G1" s="51" t="s">
        <v>270</v>
      </c>
      <c r="H1" s="51" t="s">
        <v>537</v>
      </c>
      <c r="I1" s="51" t="s">
        <v>272</v>
      </c>
      <c r="J1" s="51" t="s">
        <v>269</v>
      </c>
    </row>
    <row r="2" spans="1:10" x14ac:dyDescent="0.15">
      <c r="A2" s="3"/>
      <c r="B2" s="1" t="s">
        <v>9</v>
      </c>
      <c r="C2" s="52" t="s">
        <v>290</v>
      </c>
      <c r="D2" s="52">
        <v>30</v>
      </c>
      <c r="E2" s="53">
        <v>5.55</v>
      </c>
      <c r="F2" s="53">
        <v>5.55</v>
      </c>
      <c r="G2" s="55">
        <v>6.15</v>
      </c>
      <c r="H2" s="53">
        <v>0.6</v>
      </c>
      <c r="I2" s="52">
        <v>18</v>
      </c>
      <c r="J2" s="52"/>
    </row>
    <row r="3" spans="1:10" x14ac:dyDescent="0.15">
      <c r="A3" s="3"/>
      <c r="B3" s="1" t="s">
        <v>2</v>
      </c>
      <c r="C3" s="52" t="s">
        <v>285</v>
      </c>
      <c r="D3" s="52">
        <v>33</v>
      </c>
      <c r="E3" s="53">
        <v>5.32</v>
      </c>
      <c r="F3" s="53">
        <v>5.32</v>
      </c>
      <c r="G3" s="53">
        <v>6.32</v>
      </c>
      <c r="H3" s="55">
        <v>0.96969696969696972</v>
      </c>
      <c r="I3" s="52">
        <v>32</v>
      </c>
      <c r="J3" s="52"/>
    </row>
    <row r="4" spans="1:10" x14ac:dyDescent="0.15">
      <c r="A4" s="3"/>
      <c r="B4" s="1" t="s">
        <v>10</v>
      </c>
      <c r="C4" s="52" t="s">
        <v>297</v>
      </c>
      <c r="D4" s="52">
        <v>14</v>
      </c>
      <c r="E4" s="53">
        <v>5.2857142857142856</v>
      </c>
      <c r="F4" s="53">
        <v>5.5</v>
      </c>
      <c r="G4" s="55">
        <v>6.14</v>
      </c>
      <c r="H4" s="53">
        <v>0.8571428571428571</v>
      </c>
      <c r="I4" s="52">
        <v>12</v>
      </c>
      <c r="J4" s="52">
        <v>1</v>
      </c>
    </row>
    <row r="5" spans="1:10" x14ac:dyDescent="0.15">
      <c r="A5" s="3"/>
      <c r="B5" s="1" t="s">
        <v>16</v>
      </c>
      <c r="C5" s="52" t="s">
        <v>281</v>
      </c>
      <c r="D5" s="52">
        <v>28</v>
      </c>
      <c r="E5" s="53">
        <v>5.25</v>
      </c>
      <c r="F5" s="53">
        <v>5.25</v>
      </c>
      <c r="G5" s="54">
        <v>6.07</v>
      </c>
      <c r="H5" s="53">
        <v>0.7857142857142857</v>
      </c>
      <c r="I5" s="52">
        <v>22</v>
      </c>
      <c r="J5" s="52"/>
    </row>
    <row r="6" spans="1:10" x14ac:dyDescent="0.15">
      <c r="A6" s="3"/>
      <c r="B6" s="1" t="s">
        <v>7</v>
      </c>
      <c r="C6" s="52" t="s">
        <v>296</v>
      </c>
      <c r="D6" s="52">
        <v>17</v>
      </c>
      <c r="E6" s="55">
        <v>5.1435294117647059</v>
      </c>
      <c r="F6" s="53">
        <v>5.32</v>
      </c>
      <c r="G6" s="55">
        <v>6.18</v>
      </c>
      <c r="H6" s="55">
        <v>1</v>
      </c>
      <c r="I6" s="52">
        <v>17</v>
      </c>
      <c r="J6" s="52">
        <v>1</v>
      </c>
    </row>
    <row r="7" spans="1:10" x14ac:dyDescent="0.15">
      <c r="A7" s="3"/>
      <c r="B7" s="1" t="s">
        <v>20</v>
      </c>
      <c r="C7" s="52" t="s">
        <v>282</v>
      </c>
      <c r="D7" s="52">
        <v>34</v>
      </c>
      <c r="E7" s="55">
        <v>5.12</v>
      </c>
      <c r="F7" s="55">
        <v>5.12</v>
      </c>
      <c r="G7" s="54">
        <v>6</v>
      </c>
      <c r="H7" s="53">
        <v>0.82352941176470584</v>
      </c>
      <c r="I7" s="52">
        <v>28</v>
      </c>
      <c r="J7" s="52"/>
    </row>
    <row r="8" spans="1:10" x14ac:dyDescent="0.15">
      <c r="A8" s="3"/>
      <c r="B8" s="1" t="s">
        <v>4</v>
      </c>
      <c r="C8" s="52" t="s">
        <v>295</v>
      </c>
      <c r="D8" s="52">
        <v>33</v>
      </c>
      <c r="E8" s="55">
        <v>4.9872727272727264</v>
      </c>
      <c r="F8" s="53">
        <v>5.26</v>
      </c>
      <c r="G8" s="53">
        <v>6.27</v>
      </c>
      <c r="H8" s="54">
        <v>1.2121212121212122</v>
      </c>
      <c r="I8" s="52">
        <v>40</v>
      </c>
      <c r="J8" s="52">
        <v>3</v>
      </c>
    </row>
    <row r="9" spans="1:10" x14ac:dyDescent="0.15">
      <c r="A9" s="3"/>
      <c r="B9" s="1" t="s">
        <v>17</v>
      </c>
      <c r="C9" s="52" t="s">
        <v>288</v>
      </c>
      <c r="D9" s="52">
        <v>30</v>
      </c>
      <c r="E9" s="55">
        <v>4.95</v>
      </c>
      <c r="F9" s="55">
        <v>5.05</v>
      </c>
      <c r="G9" s="54">
        <v>6.07</v>
      </c>
      <c r="H9" s="55">
        <v>1.1000000000000001</v>
      </c>
      <c r="I9" s="52">
        <v>33</v>
      </c>
      <c r="J9" s="52">
        <v>1</v>
      </c>
    </row>
    <row r="10" spans="1:10" x14ac:dyDescent="0.15">
      <c r="A10" s="3"/>
      <c r="B10" s="1" t="s">
        <v>15</v>
      </c>
      <c r="C10" s="52" t="s">
        <v>289</v>
      </c>
      <c r="D10" s="52">
        <v>34</v>
      </c>
      <c r="E10" s="55">
        <v>4.91</v>
      </c>
      <c r="F10" s="54">
        <v>4.91</v>
      </c>
      <c r="G10" s="54">
        <v>6.09</v>
      </c>
      <c r="H10" s="55">
        <v>1.1470588235294117</v>
      </c>
      <c r="I10" s="52">
        <v>39</v>
      </c>
      <c r="J10" s="52"/>
    </row>
    <row r="11" spans="1:10" x14ac:dyDescent="0.15">
      <c r="A11" s="3"/>
      <c r="B11" s="1" t="s">
        <v>1</v>
      </c>
      <c r="C11" s="52" t="s">
        <v>308</v>
      </c>
      <c r="D11" s="52">
        <v>11</v>
      </c>
      <c r="E11" s="55">
        <v>4.9072727272727272</v>
      </c>
      <c r="F11" s="53">
        <v>5.18</v>
      </c>
      <c r="G11" s="53">
        <v>6.55</v>
      </c>
      <c r="H11" s="57">
        <v>1.6363636363636365</v>
      </c>
      <c r="I11" s="52">
        <v>18</v>
      </c>
      <c r="J11" s="52">
        <v>1</v>
      </c>
    </row>
    <row r="12" spans="1:10" x14ac:dyDescent="0.15">
      <c r="A12" s="3"/>
      <c r="B12" s="1" t="s">
        <v>19</v>
      </c>
      <c r="C12" s="52" t="s">
        <v>283</v>
      </c>
      <c r="D12" s="52">
        <v>30</v>
      </c>
      <c r="E12" s="54">
        <v>4.83</v>
      </c>
      <c r="F12" s="55">
        <v>5.03</v>
      </c>
      <c r="G12" s="54">
        <v>6.02</v>
      </c>
      <c r="H12" s="55">
        <v>1.0666666666666667</v>
      </c>
      <c r="I12" s="52">
        <v>32</v>
      </c>
      <c r="J12" s="52">
        <v>2</v>
      </c>
    </row>
    <row r="13" spans="1:10" x14ac:dyDescent="0.15">
      <c r="A13" s="3"/>
      <c r="B13" s="1" t="s">
        <v>8</v>
      </c>
      <c r="C13" s="52" t="s">
        <v>293</v>
      </c>
      <c r="D13" s="52">
        <v>36</v>
      </c>
      <c r="E13" s="54">
        <v>4.8066666666666666</v>
      </c>
      <c r="F13" s="54">
        <v>4.8899999999999997</v>
      </c>
      <c r="G13" s="55">
        <v>6.17</v>
      </c>
      <c r="H13" s="54">
        <v>1.3611111111111112</v>
      </c>
      <c r="I13" s="52">
        <v>49</v>
      </c>
      <c r="J13" s="52">
        <v>1</v>
      </c>
    </row>
    <row r="14" spans="1:10" x14ac:dyDescent="0.15">
      <c r="A14" s="3"/>
      <c r="B14" s="1" t="s">
        <v>6</v>
      </c>
      <c r="C14" s="52" t="s">
        <v>287</v>
      </c>
      <c r="D14" s="52">
        <v>33</v>
      </c>
      <c r="E14" s="54">
        <v>4.7890909090909091</v>
      </c>
      <c r="F14" s="54">
        <v>4.88</v>
      </c>
      <c r="G14" s="53">
        <v>6.21</v>
      </c>
      <c r="H14" s="54">
        <v>1.3636363636363635</v>
      </c>
      <c r="I14" s="52">
        <v>45</v>
      </c>
      <c r="J14" s="52">
        <v>1</v>
      </c>
    </row>
    <row r="15" spans="1:10" x14ac:dyDescent="0.15">
      <c r="A15" s="3"/>
      <c r="B15" s="1" t="s">
        <v>11</v>
      </c>
      <c r="C15" s="168" t="s">
        <v>538</v>
      </c>
      <c r="D15" s="52">
        <v>35</v>
      </c>
      <c r="E15" s="54">
        <v>4.7142857142857144</v>
      </c>
      <c r="F15" s="54">
        <v>4.8</v>
      </c>
      <c r="G15" s="55">
        <v>6.14</v>
      </c>
      <c r="H15" s="54">
        <v>1.4</v>
      </c>
      <c r="I15" s="52">
        <v>49</v>
      </c>
      <c r="J15" s="52">
        <v>1</v>
      </c>
    </row>
    <row r="16" spans="1:10" x14ac:dyDescent="0.15">
      <c r="A16" s="3"/>
      <c r="B16" s="1" t="s">
        <v>5</v>
      </c>
      <c r="C16" s="52" t="s">
        <v>291</v>
      </c>
      <c r="D16" s="52">
        <v>37</v>
      </c>
      <c r="E16" s="56">
        <v>4.6778378378378376</v>
      </c>
      <c r="F16" s="54">
        <v>4.84</v>
      </c>
      <c r="G16" s="53">
        <v>6.26</v>
      </c>
      <c r="H16" s="56">
        <v>1.5405405405405406</v>
      </c>
      <c r="I16" s="52">
        <v>57</v>
      </c>
      <c r="J16" s="52">
        <v>2</v>
      </c>
    </row>
    <row r="17" spans="1:10" x14ac:dyDescent="0.15">
      <c r="A17" s="3"/>
      <c r="B17" s="1" t="s">
        <v>14</v>
      </c>
      <c r="C17" s="52" t="s">
        <v>283</v>
      </c>
      <c r="D17" s="52">
        <v>9</v>
      </c>
      <c r="E17" s="56">
        <v>4.67</v>
      </c>
      <c r="F17" s="56">
        <v>4.67</v>
      </c>
      <c r="G17" s="55">
        <v>6.11</v>
      </c>
      <c r="H17" s="56">
        <v>1.4444444444444444</v>
      </c>
      <c r="I17" s="52">
        <v>13</v>
      </c>
      <c r="J17" s="52"/>
    </row>
    <row r="18" spans="1:10" x14ac:dyDescent="0.15">
      <c r="A18" s="3"/>
      <c r="B18" s="1" t="s">
        <v>12</v>
      </c>
      <c r="C18" s="52" t="s">
        <v>292</v>
      </c>
      <c r="D18" s="52">
        <v>35</v>
      </c>
      <c r="E18" s="56">
        <v>4.668571428571429</v>
      </c>
      <c r="F18" s="54">
        <v>4.84</v>
      </c>
      <c r="G18" s="55">
        <v>6.13</v>
      </c>
      <c r="H18" s="54">
        <v>1.4</v>
      </c>
      <c r="I18" s="52">
        <v>49</v>
      </c>
      <c r="J18" s="52">
        <v>2</v>
      </c>
    </row>
    <row r="19" spans="1:10" x14ac:dyDescent="0.15">
      <c r="A19" s="3"/>
      <c r="B19" s="1" t="s">
        <v>3</v>
      </c>
      <c r="C19" s="52" t="s">
        <v>286</v>
      </c>
      <c r="D19" s="52">
        <v>35</v>
      </c>
      <c r="E19" s="56">
        <v>4.63</v>
      </c>
      <c r="F19" s="56">
        <v>4.63</v>
      </c>
      <c r="G19" s="53">
        <v>6.29</v>
      </c>
      <c r="H19" s="56">
        <v>1.5142857142857142</v>
      </c>
      <c r="I19" s="52">
        <v>53</v>
      </c>
      <c r="J19" s="52"/>
    </row>
    <row r="20" spans="1:10" x14ac:dyDescent="0.15">
      <c r="A20" s="3"/>
      <c r="B20" s="1" t="s">
        <v>13</v>
      </c>
      <c r="C20" s="52" t="s">
        <v>299</v>
      </c>
      <c r="D20" s="52">
        <v>35</v>
      </c>
      <c r="E20" s="56">
        <v>4.5742857142857138</v>
      </c>
      <c r="F20" s="56">
        <v>4.66</v>
      </c>
      <c r="G20" s="55">
        <v>6.11</v>
      </c>
      <c r="H20" s="56">
        <v>1.5142857142857142</v>
      </c>
      <c r="I20" s="52">
        <v>53</v>
      </c>
      <c r="J20" s="52">
        <v>1</v>
      </c>
    </row>
    <row r="21" spans="1:10" x14ac:dyDescent="0.15">
      <c r="A21" s="3"/>
      <c r="B21" s="1" t="s">
        <v>22</v>
      </c>
      <c r="C21" s="52" t="s">
        <v>298</v>
      </c>
      <c r="D21" s="52">
        <v>30</v>
      </c>
      <c r="E21" s="56">
        <v>4.5699999999999994</v>
      </c>
      <c r="F21" s="56">
        <v>4.67</v>
      </c>
      <c r="G21" s="56">
        <v>5.9</v>
      </c>
      <c r="H21" s="54">
        <v>1.2666666666666666</v>
      </c>
      <c r="I21" s="52">
        <v>38</v>
      </c>
      <c r="J21" s="52">
        <v>1</v>
      </c>
    </row>
    <row r="22" spans="1:10" x14ac:dyDescent="0.15">
      <c r="A22" s="3"/>
      <c r="B22" s="1" t="s">
        <v>21</v>
      </c>
      <c r="C22" s="52" t="s">
        <v>297</v>
      </c>
      <c r="D22" s="52">
        <v>21</v>
      </c>
      <c r="E22" s="56">
        <v>4.45</v>
      </c>
      <c r="F22" s="56">
        <v>4.45</v>
      </c>
      <c r="G22" s="56">
        <v>5.95</v>
      </c>
      <c r="H22" s="56">
        <v>1.4761904761904763</v>
      </c>
      <c r="I22" s="52">
        <v>31</v>
      </c>
      <c r="J22" s="52"/>
    </row>
    <row r="23" spans="1:10" x14ac:dyDescent="0.15">
      <c r="A23" s="3"/>
      <c r="B23" s="1" t="s">
        <v>23</v>
      </c>
      <c r="C23" s="52" t="s">
        <v>284</v>
      </c>
      <c r="D23" s="52">
        <v>19</v>
      </c>
      <c r="E23" s="57">
        <v>4.29</v>
      </c>
      <c r="F23" s="57">
        <v>4.29</v>
      </c>
      <c r="G23" s="56">
        <v>5.89</v>
      </c>
      <c r="H23" s="57">
        <v>1.5789473684210527</v>
      </c>
      <c r="I23" s="52">
        <v>30</v>
      </c>
      <c r="J23" s="52"/>
    </row>
    <row r="24" spans="1:10" x14ac:dyDescent="0.15">
      <c r="A24" s="3"/>
      <c r="B24" s="1" t="s">
        <v>24</v>
      </c>
      <c r="C24" s="52" t="s">
        <v>294</v>
      </c>
      <c r="D24" s="52">
        <v>19</v>
      </c>
      <c r="E24" s="57">
        <v>4.26</v>
      </c>
      <c r="F24" s="57">
        <v>4.26</v>
      </c>
      <c r="G24" s="56">
        <v>5.89</v>
      </c>
      <c r="H24" s="57">
        <v>1.5789473684210527</v>
      </c>
      <c r="I24" s="52">
        <v>30</v>
      </c>
      <c r="J24" s="52"/>
    </row>
    <row r="25" spans="1:10" x14ac:dyDescent="0.15">
      <c r="A25" s="3"/>
      <c r="B25" s="1" t="s">
        <v>26</v>
      </c>
      <c r="C25" s="52" t="s">
        <v>281</v>
      </c>
      <c r="D25" s="52">
        <v>11</v>
      </c>
      <c r="E25" s="57">
        <v>4.09</v>
      </c>
      <c r="F25" s="57">
        <v>4.09</v>
      </c>
      <c r="G25" s="57">
        <v>5.73</v>
      </c>
      <c r="H25" s="56">
        <v>1.5454545454545454</v>
      </c>
      <c r="I25" s="52">
        <v>17</v>
      </c>
      <c r="J25" s="52"/>
    </row>
    <row r="26" spans="1:10" x14ac:dyDescent="0.15">
      <c r="A26" s="3"/>
      <c r="B26" s="1" t="s">
        <v>25</v>
      </c>
      <c r="C26" s="52" t="s">
        <v>284</v>
      </c>
      <c r="D26" s="52">
        <v>15</v>
      </c>
      <c r="E26" s="57">
        <v>4</v>
      </c>
      <c r="F26" s="57">
        <v>4</v>
      </c>
      <c r="G26" s="57">
        <v>5.77</v>
      </c>
      <c r="H26" s="57">
        <v>1.6</v>
      </c>
      <c r="I26" s="52">
        <v>24</v>
      </c>
      <c r="J26" s="52"/>
    </row>
    <row r="27" spans="1:10" x14ac:dyDescent="0.15">
      <c r="A27" s="3"/>
      <c r="B27" s="1" t="s">
        <v>18</v>
      </c>
      <c r="C27" s="52" t="s">
        <v>308</v>
      </c>
      <c r="D27" s="52">
        <v>29</v>
      </c>
      <c r="E27" s="57">
        <v>3.7365517241379309</v>
      </c>
      <c r="F27" s="57">
        <v>3.84</v>
      </c>
      <c r="G27" s="54">
        <v>6.05</v>
      </c>
      <c r="H27" s="57">
        <v>2.2758620689655173</v>
      </c>
      <c r="I27" s="52">
        <v>66</v>
      </c>
      <c r="J27" s="52">
        <v>1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0"/>
  <sheetViews>
    <sheetView workbookViewId="0">
      <selection activeCell="Q29" sqref="Q29"/>
    </sheetView>
  </sheetViews>
  <sheetFormatPr defaultRowHeight="8.4" x14ac:dyDescent="0.15"/>
  <cols>
    <col min="1" max="1" width="0.5546875" style="5" customWidth="1"/>
    <col min="2" max="2" width="6.6640625" style="15" customWidth="1"/>
    <col min="3" max="3" width="3.33203125" style="41" customWidth="1"/>
    <col min="4" max="4" width="0.5546875" style="5" customWidth="1"/>
    <col min="5" max="11" width="3.33203125" style="41" customWidth="1"/>
    <col min="12" max="12" width="0.5546875" style="5" customWidth="1"/>
    <col min="13" max="14" width="3.33203125" style="41" customWidth="1"/>
    <col min="15" max="15" width="0.5546875" style="5" customWidth="1"/>
    <col min="16" max="17" width="3.33203125" style="41" customWidth="1"/>
    <col min="18" max="18" width="0.5546875" style="5" customWidth="1"/>
    <col min="19" max="19" width="15.5546875" style="163" customWidth="1"/>
    <col min="20" max="16384" width="8.88671875" style="15"/>
  </cols>
  <sheetData>
    <row r="1" spans="1:19" x14ac:dyDescent="0.15">
      <c r="B1" s="172" t="s">
        <v>367</v>
      </c>
      <c r="C1" s="4"/>
      <c r="E1" s="64"/>
      <c r="F1" s="65"/>
      <c r="G1" s="65"/>
      <c r="H1" s="65" t="s">
        <v>307</v>
      </c>
      <c r="I1" s="65"/>
      <c r="J1" s="65"/>
      <c r="K1" s="66"/>
      <c r="M1" s="182" t="s">
        <v>540</v>
      </c>
      <c r="N1" s="183">
        <v>-18</v>
      </c>
      <c r="P1" s="184" t="s">
        <v>539</v>
      </c>
      <c r="Q1" s="185">
        <v>-38</v>
      </c>
      <c r="S1" s="160"/>
    </row>
    <row r="2" spans="1:19" ht="24" customHeight="1" x14ac:dyDescent="0.15">
      <c r="A2" s="18" t="s">
        <v>280</v>
      </c>
      <c r="B2" s="51" t="s">
        <v>0</v>
      </c>
      <c r="C2" s="17" t="s">
        <v>268</v>
      </c>
      <c r="D2" s="18" t="s">
        <v>280</v>
      </c>
      <c r="E2" s="179" t="s">
        <v>279</v>
      </c>
      <c r="F2" s="20" t="s">
        <v>271</v>
      </c>
      <c r="G2" s="20" t="s">
        <v>270</v>
      </c>
      <c r="H2" s="20" t="s">
        <v>274</v>
      </c>
      <c r="I2" s="20" t="s">
        <v>275</v>
      </c>
      <c r="J2" s="20" t="s">
        <v>276</v>
      </c>
      <c r="K2" s="21" t="s">
        <v>207</v>
      </c>
      <c r="L2" s="18" t="s">
        <v>280</v>
      </c>
      <c r="M2" s="180" t="s">
        <v>279</v>
      </c>
      <c r="N2" s="24" t="s">
        <v>270</v>
      </c>
      <c r="O2" s="18" t="s">
        <v>280</v>
      </c>
      <c r="P2" s="181" t="s">
        <v>279</v>
      </c>
      <c r="Q2" s="107" t="s">
        <v>270</v>
      </c>
      <c r="R2" s="18" t="s">
        <v>280</v>
      </c>
      <c r="S2" s="161" t="s">
        <v>303</v>
      </c>
    </row>
    <row r="3" spans="1:19" x14ac:dyDescent="0.15">
      <c r="B3" s="1" t="s">
        <v>27</v>
      </c>
      <c r="C3" s="52" t="s">
        <v>282</v>
      </c>
      <c r="E3" s="68">
        <v>28</v>
      </c>
      <c r="F3" s="53">
        <v>6.27</v>
      </c>
      <c r="G3" s="53">
        <v>6.27</v>
      </c>
      <c r="H3" s="52">
        <v>1</v>
      </c>
      <c r="I3" s="52">
        <v>1</v>
      </c>
      <c r="J3" s="117">
        <v>8</v>
      </c>
      <c r="K3" s="173"/>
      <c r="M3" s="68">
        <v>15</v>
      </c>
      <c r="N3" s="186">
        <v>6.17</v>
      </c>
      <c r="O3" s="58"/>
      <c r="P3" s="30">
        <v>13</v>
      </c>
      <c r="Q3" s="186">
        <v>6.3853846153846154</v>
      </c>
      <c r="S3" s="162" t="s">
        <v>304</v>
      </c>
    </row>
    <row r="4" spans="1:19" x14ac:dyDescent="0.15">
      <c r="B4" s="1" t="s">
        <v>28</v>
      </c>
      <c r="C4" s="52" t="s">
        <v>290</v>
      </c>
      <c r="E4" s="68">
        <v>33</v>
      </c>
      <c r="F4" s="53">
        <v>6.21</v>
      </c>
      <c r="G4" s="53">
        <v>6.26</v>
      </c>
      <c r="H4" s="52"/>
      <c r="I4" s="52">
        <v>1</v>
      </c>
      <c r="J4" s="52">
        <v>5</v>
      </c>
      <c r="K4" s="173"/>
      <c r="M4" s="68">
        <v>17</v>
      </c>
      <c r="N4" s="186">
        <v>6.18</v>
      </c>
      <c r="O4" s="58"/>
      <c r="P4" s="30">
        <v>16</v>
      </c>
      <c r="Q4" s="186">
        <v>6.3449999999999989</v>
      </c>
      <c r="S4" s="162" t="s">
        <v>304</v>
      </c>
    </row>
    <row r="5" spans="1:19" x14ac:dyDescent="0.15">
      <c r="B5" s="1" t="s">
        <v>29</v>
      </c>
      <c r="C5" s="52" t="s">
        <v>283</v>
      </c>
      <c r="E5" s="68">
        <v>28</v>
      </c>
      <c r="F5" s="53">
        <v>6.43</v>
      </c>
      <c r="G5" s="53">
        <v>6.25</v>
      </c>
      <c r="H5" s="52">
        <v>1</v>
      </c>
      <c r="I5" s="33">
        <v>3</v>
      </c>
      <c r="J5" s="52">
        <v>2</v>
      </c>
      <c r="K5" s="173"/>
      <c r="M5" s="68">
        <v>10</v>
      </c>
      <c r="N5" s="186">
        <v>6.2</v>
      </c>
      <c r="O5" s="58"/>
      <c r="P5" s="30">
        <v>18</v>
      </c>
      <c r="Q5" s="186">
        <v>6.2777777777777777</v>
      </c>
      <c r="S5" s="162" t="s">
        <v>304</v>
      </c>
    </row>
    <row r="6" spans="1:19" x14ac:dyDescent="0.15">
      <c r="B6" s="1" t="s">
        <v>30</v>
      </c>
      <c r="C6" s="52" t="s">
        <v>290</v>
      </c>
      <c r="E6" s="68">
        <v>33</v>
      </c>
      <c r="F6" s="55">
        <v>6.09</v>
      </c>
      <c r="G6" s="53">
        <v>6.24</v>
      </c>
      <c r="H6" s="52"/>
      <c r="I6" s="52"/>
      <c r="J6" s="165">
        <v>10</v>
      </c>
      <c r="K6" s="173"/>
      <c r="M6" s="68">
        <v>16</v>
      </c>
      <c r="N6" s="186">
        <v>6.13</v>
      </c>
      <c r="O6" s="58"/>
      <c r="P6" s="30">
        <v>17</v>
      </c>
      <c r="Q6" s="186">
        <v>6.343529411764707</v>
      </c>
      <c r="S6" s="162" t="s">
        <v>304</v>
      </c>
    </row>
    <row r="7" spans="1:19" x14ac:dyDescent="0.15">
      <c r="B7" s="1" t="s">
        <v>31</v>
      </c>
      <c r="C7" s="52" t="s">
        <v>288</v>
      </c>
      <c r="E7" s="68">
        <v>35</v>
      </c>
      <c r="F7" s="53">
        <v>6.5</v>
      </c>
      <c r="G7" s="53">
        <v>6.21</v>
      </c>
      <c r="H7" s="52">
        <v>2</v>
      </c>
      <c r="I7" s="33">
        <v>6</v>
      </c>
      <c r="J7" s="52">
        <v>4</v>
      </c>
      <c r="K7" s="173"/>
      <c r="M7" s="68">
        <v>16</v>
      </c>
      <c r="N7" s="186">
        <v>6.28</v>
      </c>
      <c r="O7" s="58"/>
      <c r="P7" s="30">
        <v>19</v>
      </c>
      <c r="Q7" s="186">
        <v>6.1510526315789464</v>
      </c>
      <c r="S7" s="162" t="s">
        <v>304</v>
      </c>
    </row>
    <row r="8" spans="1:19" x14ac:dyDescent="0.15">
      <c r="B8" s="1" t="s">
        <v>32</v>
      </c>
      <c r="C8" s="52" t="s">
        <v>290</v>
      </c>
      <c r="E8" s="68">
        <v>28</v>
      </c>
      <c r="F8" s="53">
        <v>6.61</v>
      </c>
      <c r="G8" s="53">
        <v>6.2</v>
      </c>
      <c r="H8" s="33">
        <v>4</v>
      </c>
      <c r="I8" s="52">
        <v>2</v>
      </c>
      <c r="J8" s="52">
        <v>5</v>
      </c>
      <c r="K8" s="173"/>
      <c r="M8" s="68">
        <v>13</v>
      </c>
      <c r="N8" s="188">
        <v>5.96</v>
      </c>
      <c r="O8" s="58"/>
      <c r="P8" s="30">
        <v>15</v>
      </c>
      <c r="Q8" s="186">
        <v>6.4079999999999995</v>
      </c>
      <c r="S8" s="162" t="s">
        <v>541</v>
      </c>
    </row>
    <row r="9" spans="1:19" x14ac:dyDescent="0.15">
      <c r="B9" s="1" t="s">
        <v>33</v>
      </c>
      <c r="C9" s="52" t="s">
        <v>282</v>
      </c>
      <c r="E9" s="68">
        <v>32</v>
      </c>
      <c r="F9" s="55">
        <v>6.08</v>
      </c>
      <c r="G9" s="53">
        <v>6.2</v>
      </c>
      <c r="H9" s="52">
        <v>1</v>
      </c>
      <c r="I9" s="52">
        <v>1</v>
      </c>
      <c r="J9" s="117">
        <v>8</v>
      </c>
      <c r="K9" s="173"/>
      <c r="M9" s="68">
        <v>16</v>
      </c>
      <c r="N9" s="186">
        <v>6.16</v>
      </c>
      <c r="O9" s="58"/>
      <c r="P9" s="30">
        <v>16</v>
      </c>
      <c r="Q9" s="186">
        <v>6.24</v>
      </c>
      <c r="S9" s="162" t="s">
        <v>304</v>
      </c>
    </row>
    <row r="10" spans="1:19" x14ac:dyDescent="0.15">
      <c r="B10" s="1" t="s">
        <v>34</v>
      </c>
      <c r="C10" s="52" t="s">
        <v>290</v>
      </c>
      <c r="E10" s="68">
        <v>24</v>
      </c>
      <c r="F10" s="53">
        <v>6.19</v>
      </c>
      <c r="G10" s="53">
        <v>6.17</v>
      </c>
      <c r="H10" s="52">
        <v>1</v>
      </c>
      <c r="I10" s="52"/>
      <c r="J10" s="52">
        <v>5</v>
      </c>
      <c r="K10" s="173"/>
      <c r="M10" s="68">
        <v>13</v>
      </c>
      <c r="N10" s="187">
        <v>6.04</v>
      </c>
      <c r="O10" s="58"/>
      <c r="P10" s="30">
        <v>11</v>
      </c>
      <c r="Q10" s="186">
        <v>6.3236363636363624</v>
      </c>
      <c r="S10" s="162" t="s">
        <v>541</v>
      </c>
    </row>
    <row r="11" spans="1:19" x14ac:dyDescent="0.15">
      <c r="B11" s="1" t="s">
        <v>35</v>
      </c>
      <c r="C11" s="52" t="s">
        <v>283</v>
      </c>
      <c r="E11" s="68">
        <v>19</v>
      </c>
      <c r="F11" s="53">
        <v>6.39</v>
      </c>
      <c r="G11" s="53">
        <v>6.16</v>
      </c>
      <c r="H11" s="52">
        <v>2</v>
      </c>
      <c r="I11" s="52">
        <v>1</v>
      </c>
      <c r="J11" s="52">
        <v>5</v>
      </c>
      <c r="K11" s="173"/>
      <c r="M11" s="68">
        <v>7</v>
      </c>
      <c r="N11" s="188">
        <v>6</v>
      </c>
      <c r="O11" s="58"/>
      <c r="P11" s="30">
        <v>12</v>
      </c>
      <c r="Q11" s="186">
        <v>6.2533333333333339</v>
      </c>
      <c r="S11" s="162" t="s">
        <v>541</v>
      </c>
    </row>
    <row r="12" spans="1:19" x14ac:dyDescent="0.15">
      <c r="B12" s="1" t="s">
        <v>37</v>
      </c>
      <c r="C12" s="52" t="s">
        <v>289</v>
      </c>
      <c r="E12" s="68">
        <v>29</v>
      </c>
      <c r="F12" s="53">
        <v>6.21</v>
      </c>
      <c r="G12" s="53">
        <v>6.16</v>
      </c>
      <c r="H12" s="52">
        <v>2</v>
      </c>
      <c r="I12" s="52"/>
      <c r="J12" s="117">
        <v>9</v>
      </c>
      <c r="K12" s="173"/>
      <c r="M12" s="68">
        <v>12</v>
      </c>
      <c r="N12" s="186">
        <v>6.13</v>
      </c>
      <c r="O12" s="58"/>
      <c r="P12" s="30">
        <v>17</v>
      </c>
      <c r="Q12" s="186">
        <v>6.1811764705882357</v>
      </c>
      <c r="S12" s="162" t="s">
        <v>304</v>
      </c>
    </row>
    <row r="13" spans="1:19" x14ac:dyDescent="0.15">
      <c r="B13" s="1" t="s">
        <v>36</v>
      </c>
      <c r="C13" s="52" t="s">
        <v>286</v>
      </c>
      <c r="E13" s="68">
        <v>16</v>
      </c>
      <c r="F13" s="53">
        <v>6.16</v>
      </c>
      <c r="G13" s="53">
        <v>6.16</v>
      </c>
      <c r="H13" s="52">
        <v>1</v>
      </c>
      <c r="I13" s="52"/>
      <c r="J13" s="52">
        <v>6</v>
      </c>
      <c r="K13" s="173"/>
      <c r="M13" s="68">
        <v>12</v>
      </c>
      <c r="N13" s="186">
        <v>6.33</v>
      </c>
      <c r="O13" s="58"/>
      <c r="P13" s="30">
        <v>4</v>
      </c>
      <c r="Q13" s="190">
        <v>5.6499999999999986</v>
      </c>
      <c r="S13" s="162" t="s">
        <v>542</v>
      </c>
    </row>
    <row r="14" spans="1:19" x14ac:dyDescent="0.15">
      <c r="B14" s="1" t="s">
        <v>38</v>
      </c>
      <c r="C14" s="52" t="s">
        <v>281</v>
      </c>
      <c r="E14" s="68">
        <v>25</v>
      </c>
      <c r="F14" s="53">
        <v>6.12</v>
      </c>
      <c r="G14" s="53">
        <v>6.12</v>
      </c>
      <c r="H14" s="52"/>
      <c r="I14" s="52">
        <v>1</v>
      </c>
      <c r="J14" s="52">
        <v>2</v>
      </c>
      <c r="K14" s="173"/>
      <c r="M14" s="68">
        <v>12</v>
      </c>
      <c r="N14" s="186">
        <v>6.25</v>
      </c>
      <c r="O14" s="58"/>
      <c r="P14" s="30">
        <v>13</v>
      </c>
      <c r="Q14" s="188">
        <v>6</v>
      </c>
      <c r="S14" s="162" t="s">
        <v>543</v>
      </c>
    </row>
    <row r="15" spans="1:19" x14ac:dyDescent="0.15">
      <c r="B15" s="1" t="s">
        <v>39</v>
      </c>
      <c r="C15" s="52" t="s">
        <v>289</v>
      </c>
      <c r="E15" s="68">
        <v>30</v>
      </c>
      <c r="F15" s="53">
        <v>6.25</v>
      </c>
      <c r="G15" s="53">
        <v>6.1</v>
      </c>
      <c r="H15" s="52">
        <v>2</v>
      </c>
      <c r="I15" s="52">
        <v>2</v>
      </c>
      <c r="J15" s="52">
        <v>5</v>
      </c>
      <c r="K15" s="173">
        <v>1</v>
      </c>
      <c r="M15" s="68">
        <v>16</v>
      </c>
      <c r="N15" s="186">
        <v>6.13</v>
      </c>
      <c r="O15" s="58"/>
      <c r="P15" s="30">
        <v>14</v>
      </c>
      <c r="Q15" s="187">
        <v>6.0657142857142858</v>
      </c>
      <c r="S15" s="162" t="s">
        <v>544</v>
      </c>
    </row>
    <row r="16" spans="1:19" x14ac:dyDescent="0.15">
      <c r="B16" s="1" t="s">
        <v>40</v>
      </c>
      <c r="C16" s="52" t="s">
        <v>293</v>
      </c>
      <c r="E16" s="68">
        <v>29</v>
      </c>
      <c r="F16" s="54">
        <v>5.97</v>
      </c>
      <c r="G16" s="55">
        <v>6.09</v>
      </c>
      <c r="H16" s="52"/>
      <c r="I16" s="52">
        <v>1</v>
      </c>
      <c r="J16" s="117">
        <v>7</v>
      </c>
      <c r="K16" s="173">
        <v>1</v>
      </c>
      <c r="M16" s="68">
        <v>15</v>
      </c>
      <c r="N16" s="188">
        <v>6</v>
      </c>
      <c r="O16" s="58"/>
      <c r="P16" s="30">
        <v>14</v>
      </c>
      <c r="Q16" s="186">
        <v>6.1864285714285705</v>
      </c>
      <c r="S16" s="162" t="s">
        <v>547</v>
      </c>
    </row>
    <row r="17" spans="2:19" x14ac:dyDescent="0.15">
      <c r="B17" s="1" t="s">
        <v>41</v>
      </c>
      <c r="C17" s="52" t="s">
        <v>289</v>
      </c>
      <c r="E17" s="68">
        <v>26</v>
      </c>
      <c r="F17" s="53">
        <v>6.13</v>
      </c>
      <c r="G17" s="55">
        <v>6.08</v>
      </c>
      <c r="H17" s="33">
        <v>3</v>
      </c>
      <c r="I17" s="52"/>
      <c r="J17" s="117">
        <v>9</v>
      </c>
      <c r="K17" s="173">
        <v>1</v>
      </c>
      <c r="M17" s="68">
        <v>17</v>
      </c>
      <c r="N17" s="187">
        <v>6.09</v>
      </c>
      <c r="O17" s="58"/>
      <c r="P17" s="30">
        <v>9</v>
      </c>
      <c r="Q17" s="187">
        <v>6.0611111111111127</v>
      </c>
      <c r="S17" s="162" t="s">
        <v>545</v>
      </c>
    </row>
    <row r="18" spans="2:19" x14ac:dyDescent="0.15">
      <c r="B18" s="1" t="s">
        <v>42</v>
      </c>
      <c r="C18" s="52" t="s">
        <v>285</v>
      </c>
      <c r="E18" s="68">
        <v>23</v>
      </c>
      <c r="F18" s="55">
        <v>6.11</v>
      </c>
      <c r="G18" s="55">
        <v>6.07</v>
      </c>
      <c r="H18" s="52">
        <v>1</v>
      </c>
      <c r="I18" s="52"/>
      <c r="J18" s="52">
        <v>4</v>
      </c>
      <c r="K18" s="173"/>
      <c r="M18" s="68">
        <v>7</v>
      </c>
      <c r="N18" s="186">
        <v>6.14</v>
      </c>
      <c r="O18" s="58"/>
      <c r="P18" s="30">
        <v>16</v>
      </c>
      <c r="Q18" s="187">
        <v>6.0393750000000015</v>
      </c>
      <c r="S18" s="162" t="s">
        <v>550</v>
      </c>
    </row>
    <row r="19" spans="2:19" x14ac:dyDescent="0.15">
      <c r="B19" s="1" t="s">
        <v>43</v>
      </c>
      <c r="C19" s="52" t="s">
        <v>281</v>
      </c>
      <c r="E19" s="68">
        <v>14</v>
      </c>
      <c r="F19" s="56">
        <v>5.82</v>
      </c>
      <c r="G19" s="55">
        <v>6.07</v>
      </c>
      <c r="H19" s="52"/>
      <c r="I19" s="52"/>
      <c r="J19" s="117">
        <v>7</v>
      </c>
      <c r="K19" s="173"/>
      <c r="M19" s="68">
        <v>10</v>
      </c>
      <c r="N19" s="187">
        <v>6.1</v>
      </c>
      <c r="O19" s="58"/>
      <c r="P19" s="30">
        <v>4</v>
      </c>
      <c r="Q19" s="188">
        <v>5.995000000000001</v>
      </c>
      <c r="S19" s="162" t="s">
        <v>549</v>
      </c>
    </row>
    <row r="20" spans="2:19" x14ac:dyDescent="0.15">
      <c r="B20" s="1" t="s">
        <v>44</v>
      </c>
      <c r="C20" s="52" t="s">
        <v>283</v>
      </c>
      <c r="E20" s="68">
        <v>29</v>
      </c>
      <c r="F20" s="53">
        <v>6.16</v>
      </c>
      <c r="G20" s="55">
        <v>6.05</v>
      </c>
      <c r="H20" s="52">
        <v>2</v>
      </c>
      <c r="I20" s="33">
        <v>3</v>
      </c>
      <c r="J20" s="165">
        <v>12</v>
      </c>
      <c r="K20" s="173"/>
      <c r="M20" s="68">
        <v>11</v>
      </c>
      <c r="N20" s="190">
        <v>5.68</v>
      </c>
      <c r="O20" s="58"/>
      <c r="P20" s="30">
        <v>18</v>
      </c>
      <c r="Q20" s="186">
        <v>6.2761111111111108</v>
      </c>
      <c r="S20" s="162" t="s">
        <v>548</v>
      </c>
    </row>
    <row r="21" spans="2:19" x14ac:dyDescent="0.15">
      <c r="B21" s="1" t="s">
        <v>45</v>
      </c>
      <c r="C21" s="52" t="s">
        <v>283</v>
      </c>
      <c r="E21" s="68">
        <v>14</v>
      </c>
      <c r="F21" s="53">
        <v>6.75</v>
      </c>
      <c r="G21" s="55">
        <v>6.04</v>
      </c>
      <c r="H21" s="33">
        <v>4</v>
      </c>
      <c r="I21" s="52"/>
      <c r="J21" s="52">
        <v>4</v>
      </c>
      <c r="K21" s="173"/>
      <c r="M21" s="68">
        <v>8</v>
      </c>
      <c r="N21" s="187">
        <v>6.06</v>
      </c>
      <c r="O21" s="58"/>
      <c r="P21" s="30">
        <v>6</v>
      </c>
      <c r="Q21" s="187">
        <v>6.0133333333333345</v>
      </c>
      <c r="S21" s="162" t="s">
        <v>556</v>
      </c>
    </row>
    <row r="22" spans="2:19" x14ac:dyDescent="0.15">
      <c r="B22" s="1" t="s">
        <v>47</v>
      </c>
      <c r="C22" s="52" t="s">
        <v>293</v>
      </c>
      <c r="E22" s="68">
        <v>35</v>
      </c>
      <c r="F22" s="55">
        <v>6.04</v>
      </c>
      <c r="G22" s="55">
        <v>6.03</v>
      </c>
      <c r="H22" s="52">
        <v>1</v>
      </c>
      <c r="I22" s="52">
        <v>1</v>
      </c>
      <c r="J22" s="117">
        <v>7</v>
      </c>
      <c r="K22" s="173"/>
      <c r="M22" s="68">
        <v>18</v>
      </c>
      <c r="N22" s="188">
        <v>6</v>
      </c>
      <c r="O22" s="58"/>
      <c r="P22" s="30">
        <v>17</v>
      </c>
      <c r="Q22" s="187">
        <v>6.0617647058823536</v>
      </c>
      <c r="S22" s="162" t="s">
        <v>550</v>
      </c>
    </row>
    <row r="23" spans="2:19" x14ac:dyDescent="0.15">
      <c r="B23" s="1" t="s">
        <v>46</v>
      </c>
      <c r="C23" s="52" t="s">
        <v>295</v>
      </c>
      <c r="E23" s="68">
        <v>35</v>
      </c>
      <c r="F23" s="54">
        <v>5.97</v>
      </c>
      <c r="G23" s="55">
        <v>6.03</v>
      </c>
      <c r="H23" s="52">
        <v>1</v>
      </c>
      <c r="I23" s="52">
        <v>1</v>
      </c>
      <c r="J23" s="117">
        <v>8</v>
      </c>
      <c r="K23" s="173"/>
      <c r="M23" s="68">
        <v>17</v>
      </c>
      <c r="N23" s="187">
        <v>6.09</v>
      </c>
      <c r="O23" s="58"/>
      <c r="P23" s="30">
        <v>18</v>
      </c>
      <c r="Q23" s="188">
        <v>5.9733333333333336</v>
      </c>
      <c r="S23" s="162" t="s">
        <v>551</v>
      </c>
    </row>
    <row r="24" spans="2:19" x14ac:dyDescent="0.15">
      <c r="B24" s="1" t="s">
        <v>48</v>
      </c>
      <c r="C24" s="52" t="s">
        <v>296</v>
      </c>
      <c r="E24" s="68">
        <v>22</v>
      </c>
      <c r="F24" s="55">
        <v>6.11</v>
      </c>
      <c r="G24" s="55">
        <v>6.02</v>
      </c>
      <c r="H24" s="52">
        <v>1</v>
      </c>
      <c r="I24" s="52">
        <v>1</v>
      </c>
      <c r="J24" s="52">
        <v>4</v>
      </c>
      <c r="K24" s="173"/>
      <c r="M24" s="68">
        <v>12</v>
      </c>
      <c r="N24" s="189">
        <v>5.88</v>
      </c>
      <c r="O24" s="58"/>
      <c r="P24" s="30">
        <v>10</v>
      </c>
      <c r="Q24" s="186">
        <v>6.1879999999999997</v>
      </c>
      <c r="S24" s="162" t="s">
        <v>552</v>
      </c>
    </row>
    <row r="25" spans="2:19" x14ac:dyDescent="0.15">
      <c r="B25" s="1" t="s">
        <v>49</v>
      </c>
      <c r="C25" s="52" t="s">
        <v>284</v>
      </c>
      <c r="E25" s="68">
        <v>26</v>
      </c>
      <c r="F25" s="54">
        <v>5.98</v>
      </c>
      <c r="G25" s="55">
        <v>6.02</v>
      </c>
      <c r="H25" s="52"/>
      <c r="I25" s="52"/>
      <c r="J25" s="52"/>
      <c r="K25" s="173">
        <v>1</v>
      </c>
      <c r="M25" s="68">
        <v>14</v>
      </c>
      <c r="N25" s="187">
        <v>6.07</v>
      </c>
      <c r="O25" s="58"/>
      <c r="P25" s="30">
        <v>12</v>
      </c>
      <c r="Q25" s="188">
        <v>5.9616666666666651</v>
      </c>
      <c r="S25" s="162" t="s">
        <v>551</v>
      </c>
    </row>
    <row r="26" spans="2:19" x14ac:dyDescent="0.15">
      <c r="B26" s="1" t="s">
        <v>51</v>
      </c>
      <c r="C26" s="52" t="s">
        <v>293</v>
      </c>
      <c r="E26" s="68">
        <v>20</v>
      </c>
      <c r="F26" s="53">
        <v>6.2</v>
      </c>
      <c r="G26" s="54">
        <v>6</v>
      </c>
      <c r="H26" s="52">
        <v>2</v>
      </c>
      <c r="I26" s="52"/>
      <c r="J26" s="52">
        <v>4</v>
      </c>
      <c r="K26" s="173"/>
      <c r="M26" s="68">
        <v>2</v>
      </c>
      <c r="N26" s="186">
        <v>6.5</v>
      </c>
      <c r="O26" s="58"/>
      <c r="P26" s="30">
        <v>18</v>
      </c>
      <c r="Q26" s="188">
        <v>5.9444444444444446</v>
      </c>
      <c r="S26" s="162" t="s">
        <v>553</v>
      </c>
    </row>
    <row r="27" spans="2:19" x14ac:dyDescent="0.15">
      <c r="B27" s="1" t="s">
        <v>50</v>
      </c>
      <c r="C27" s="52" t="s">
        <v>285</v>
      </c>
      <c r="E27" s="68">
        <v>24</v>
      </c>
      <c r="F27" s="53">
        <v>6.15</v>
      </c>
      <c r="G27" s="54">
        <v>6</v>
      </c>
      <c r="H27" s="52">
        <v>1</v>
      </c>
      <c r="I27" s="52">
        <v>2</v>
      </c>
      <c r="J27" s="52">
        <v>3</v>
      </c>
      <c r="K27" s="173"/>
      <c r="M27" s="68">
        <v>14</v>
      </c>
      <c r="N27" s="187">
        <v>6.04</v>
      </c>
      <c r="O27" s="58"/>
      <c r="P27" s="30">
        <v>10</v>
      </c>
      <c r="Q27" s="188">
        <v>5.944</v>
      </c>
      <c r="S27" s="162" t="s">
        <v>553</v>
      </c>
    </row>
    <row r="28" spans="2:19" x14ac:dyDescent="0.15">
      <c r="B28" s="1" t="s">
        <v>52</v>
      </c>
      <c r="C28" s="52" t="s">
        <v>286</v>
      </c>
      <c r="E28" s="68">
        <v>32</v>
      </c>
      <c r="F28" s="55">
        <v>6.05</v>
      </c>
      <c r="G28" s="54">
        <v>6</v>
      </c>
      <c r="H28" s="52">
        <v>2</v>
      </c>
      <c r="I28" s="52">
        <v>1</v>
      </c>
      <c r="J28" s="165">
        <v>11</v>
      </c>
      <c r="K28" s="173"/>
      <c r="M28" s="68">
        <v>17</v>
      </c>
      <c r="N28" s="186">
        <v>6.44</v>
      </c>
      <c r="O28" s="58"/>
      <c r="P28" s="30">
        <v>15</v>
      </c>
      <c r="Q28" s="190">
        <v>5.5013333333333332</v>
      </c>
      <c r="S28" s="162" t="s">
        <v>554</v>
      </c>
    </row>
    <row r="29" spans="2:19" x14ac:dyDescent="0.15">
      <c r="B29" s="1" t="s">
        <v>53</v>
      </c>
      <c r="C29" s="52" t="s">
        <v>283</v>
      </c>
      <c r="E29" s="68">
        <v>32</v>
      </c>
      <c r="F29" s="55">
        <v>6.02</v>
      </c>
      <c r="G29" s="54">
        <v>5.98</v>
      </c>
      <c r="H29" s="52">
        <v>2</v>
      </c>
      <c r="I29" s="52">
        <v>1</v>
      </c>
      <c r="J29" s="117">
        <v>8</v>
      </c>
      <c r="K29" s="173">
        <v>2</v>
      </c>
      <c r="M29" s="68">
        <v>15</v>
      </c>
      <c r="N29" s="190">
        <v>5.77</v>
      </c>
      <c r="O29" s="58"/>
      <c r="P29" s="30">
        <v>17</v>
      </c>
      <c r="Q29" s="186">
        <v>6.1652941176470595</v>
      </c>
      <c r="S29" s="162" t="s">
        <v>552</v>
      </c>
    </row>
    <row r="30" spans="2:19" x14ac:dyDescent="0.15">
      <c r="B30" s="1" t="s">
        <v>55</v>
      </c>
      <c r="C30" s="52" t="s">
        <v>288</v>
      </c>
      <c r="E30" s="68">
        <v>16</v>
      </c>
      <c r="F30" s="53">
        <v>6.41</v>
      </c>
      <c r="G30" s="54">
        <v>5.97</v>
      </c>
      <c r="H30" s="52">
        <v>2</v>
      </c>
      <c r="I30" s="52">
        <v>1</v>
      </c>
      <c r="J30" s="52"/>
      <c r="K30" s="173"/>
      <c r="M30" s="68">
        <v>9</v>
      </c>
      <c r="N30" s="188">
        <v>5.94</v>
      </c>
      <c r="O30" s="58"/>
      <c r="P30" s="30">
        <v>7</v>
      </c>
      <c r="Q30" s="187">
        <v>6.008571428571428</v>
      </c>
      <c r="S30" s="162" t="s">
        <v>555</v>
      </c>
    </row>
    <row r="31" spans="2:19" x14ac:dyDescent="0.15">
      <c r="B31" s="1" t="s">
        <v>54</v>
      </c>
      <c r="C31" s="52" t="s">
        <v>288</v>
      </c>
      <c r="E31" s="68">
        <v>35</v>
      </c>
      <c r="F31" s="53">
        <v>6.34</v>
      </c>
      <c r="G31" s="54">
        <v>5.97</v>
      </c>
      <c r="H31" s="33">
        <v>6</v>
      </c>
      <c r="I31" s="52">
        <v>2</v>
      </c>
      <c r="J31" s="117">
        <v>8</v>
      </c>
      <c r="K31" s="173">
        <v>1</v>
      </c>
      <c r="M31" s="68">
        <v>17</v>
      </c>
      <c r="N31" s="186">
        <v>6.12</v>
      </c>
      <c r="O31" s="58"/>
      <c r="P31" s="30">
        <v>18</v>
      </c>
      <c r="Q31" s="189">
        <v>5.8283333333333323</v>
      </c>
      <c r="S31" s="162" t="s">
        <v>557</v>
      </c>
    </row>
    <row r="32" spans="2:19" x14ac:dyDescent="0.15">
      <c r="B32" s="1" t="s">
        <v>56</v>
      </c>
      <c r="C32" s="52" t="s">
        <v>281</v>
      </c>
      <c r="E32" s="68">
        <v>27</v>
      </c>
      <c r="F32" s="54">
        <v>6</v>
      </c>
      <c r="G32" s="54">
        <v>5.96</v>
      </c>
      <c r="H32" s="52"/>
      <c r="I32" s="52">
        <v>2</v>
      </c>
      <c r="J32" s="52">
        <v>2</v>
      </c>
      <c r="K32" s="173"/>
      <c r="M32" s="68">
        <v>10</v>
      </c>
      <c r="N32" s="189">
        <v>5.8</v>
      </c>
      <c r="O32" s="58"/>
      <c r="P32" s="30">
        <v>17</v>
      </c>
      <c r="Q32" s="187">
        <v>6.0541176470588232</v>
      </c>
      <c r="S32" s="162" t="s">
        <v>546</v>
      </c>
    </row>
    <row r="33" spans="1:19" x14ac:dyDescent="0.15">
      <c r="B33" s="1" t="s">
        <v>57</v>
      </c>
      <c r="C33" s="52" t="s">
        <v>292</v>
      </c>
      <c r="E33" s="68">
        <v>32</v>
      </c>
      <c r="F33" s="55">
        <v>6.03</v>
      </c>
      <c r="G33" s="54">
        <v>5.95</v>
      </c>
      <c r="H33" s="52">
        <v>2</v>
      </c>
      <c r="I33" s="52">
        <v>1</v>
      </c>
      <c r="J33" s="117">
        <v>9</v>
      </c>
      <c r="K33" s="173"/>
      <c r="M33" s="68">
        <v>13</v>
      </c>
      <c r="N33" s="188">
        <v>6</v>
      </c>
      <c r="O33" s="58"/>
      <c r="P33" s="30">
        <v>19</v>
      </c>
      <c r="Q33" s="189">
        <v>5.9157894736842112</v>
      </c>
      <c r="S33" s="162" t="s">
        <v>558</v>
      </c>
    </row>
    <row r="34" spans="1:19" x14ac:dyDescent="0.15">
      <c r="B34" s="1" t="s">
        <v>58</v>
      </c>
      <c r="C34" s="52" t="s">
        <v>281</v>
      </c>
      <c r="E34" s="68">
        <v>25</v>
      </c>
      <c r="F34" s="56">
        <v>5.8</v>
      </c>
      <c r="G34" s="54">
        <v>5.94</v>
      </c>
      <c r="H34" s="52">
        <v>1</v>
      </c>
      <c r="I34" s="52">
        <v>1</v>
      </c>
      <c r="J34" s="165">
        <v>11</v>
      </c>
      <c r="K34" s="173"/>
      <c r="M34" s="68">
        <v>11</v>
      </c>
      <c r="N34" s="190">
        <v>5.64</v>
      </c>
      <c r="O34" s="58"/>
      <c r="P34" s="30">
        <v>14</v>
      </c>
      <c r="Q34" s="186">
        <v>6.1757142857142862</v>
      </c>
      <c r="S34" s="162" t="s">
        <v>552</v>
      </c>
    </row>
    <row r="35" spans="1:19" x14ac:dyDescent="0.15">
      <c r="B35" s="1" t="s">
        <v>59</v>
      </c>
      <c r="C35" s="52" t="s">
        <v>299</v>
      </c>
      <c r="E35" s="68">
        <v>24</v>
      </c>
      <c r="F35" s="53">
        <v>6.15</v>
      </c>
      <c r="G35" s="54">
        <v>5.94</v>
      </c>
      <c r="H35" s="52">
        <v>2</v>
      </c>
      <c r="I35" s="52">
        <v>1</v>
      </c>
      <c r="J35" s="52">
        <v>4</v>
      </c>
      <c r="K35" s="173"/>
      <c r="M35" s="68">
        <v>11</v>
      </c>
      <c r="N35" s="188">
        <v>5.95</v>
      </c>
      <c r="O35" s="58"/>
      <c r="P35" s="30">
        <v>13</v>
      </c>
      <c r="Q35" s="189">
        <v>5.9315384615384614</v>
      </c>
      <c r="S35" s="162" t="s">
        <v>558</v>
      </c>
    </row>
    <row r="36" spans="1:19" x14ac:dyDescent="0.15">
      <c r="B36" s="1" t="s">
        <v>60</v>
      </c>
      <c r="C36" s="52" t="s">
        <v>288</v>
      </c>
      <c r="E36" s="68">
        <v>26</v>
      </c>
      <c r="F36" s="55">
        <v>6.08</v>
      </c>
      <c r="G36" s="54">
        <v>5.94</v>
      </c>
      <c r="H36" s="52">
        <v>2</v>
      </c>
      <c r="I36" s="52"/>
      <c r="J36" s="52">
        <v>5</v>
      </c>
      <c r="K36" s="173"/>
      <c r="M36" s="68">
        <v>10</v>
      </c>
      <c r="N36" s="186">
        <v>6.25</v>
      </c>
      <c r="O36" s="58"/>
      <c r="P36" s="30">
        <v>16</v>
      </c>
      <c r="Q36" s="190">
        <v>5.7462499999999999</v>
      </c>
      <c r="S36" s="162" t="s">
        <v>559</v>
      </c>
    </row>
    <row r="37" spans="1:19" x14ac:dyDescent="0.15">
      <c r="B37" s="1" t="s">
        <v>61</v>
      </c>
      <c r="C37" s="52" t="s">
        <v>281</v>
      </c>
      <c r="E37" s="68">
        <v>23</v>
      </c>
      <c r="F37" s="56">
        <v>5.85</v>
      </c>
      <c r="G37" s="56">
        <v>5.93</v>
      </c>
      <c r="H37" s="52"/>
      <c r="I37" s="52">
        <v>1</v>
      </c>
      <c r="J37" s="52">
        <v>4</v>
      </c>
      <c r="K37" s="173">
        <v>1</v>
      </c>
      <c r="M37" s="68">
        <v>6</v>
      </c>
      <c r="N37" s="189">
        <v>5.83</v>
      </c>
      <c r="O37" s="58"/>
      <c r="P37" s="30">
        <v>17</v>
      </c>
      <c r="Q37" s="188">
        <v>5.9652941176470575</v>
      </c>
      <c r="S37" s="162" t="s">
        <v>558</v>
      </c>
    </row>
    <row r="38" spans="1:19" x14ac:dyDescent="0.15">
      <c r="B38" s="1" t="s">
        <v>66</v>
      </c>
      <c r="C38" s="52" t="s">
        <v>296</v>
      </c>
      <c r="E38" s="68">
        <v>34</v>
      </c>
      <c r="F38" s="57">
        <v>5.79</v>
      </c>
      <c r="G38" s="56">
        <v>5.91</v>
      </c>
      <c r="H38" s="52"/>
      <c r="I38" s="52"/>
      <c r="J38" s="52">
        <v>6</v>
      </c>
      <c r="K38" s="173">
        <v>1</v>
      </c>
      <c r="M38" s="68">
        <v>18</v>
      </c>
      <c r="N38" s="190">
        <v>5.69</v>
      </c>
      <c r="O38" s="58"/>
      <c r="P38" s="30">
        <v>16</v>
      </c>
      <c r="Q38" s="186">
        <v>6.1574999999999998</v>
      </c>
      <c r="S38" s="162" t="s">
        <v>552</v>
      </c>
    </row>
    <row r="39" spans="1:19" x14ac:dyDescent="0.15">
      <c r="B39" s="1" t="s">
        <v>67</v>
      </c>
      <c r="C39" s="52" t="s">
        <v>287</v>
      </c>
      <c r="E39" s="68">
        <v>28</v>
      </c>
      <c r="F39" s="56">
        <v>5.82</v>
      </c>
      <c r="G39" s="56">
        <v>5.91</v>
      </c>
      <c r="H39" s="52"/>
      <c r="I39" s="52"/>
      <c r="J39" s="52">
        <v>1</v>
      </c>
      <c r="K39" s="173">
        <v>2</v>
      </c>
      <c r="M39" s="68">
        <v>10</v>
      </c>
      <c r="N39" s="190">
        <v>5.75</v>
      </c>
      <c r="O39" s="58"/>
      <c r="P39" s="30">
        <v>18</v>
      </c>
      <c r="Q39" s="188">
        <v>5.9988888888888896</v>
      </c>
      <c r="S39" s="162" t="s">
        <v>560</v>
      </c>
    </row>
    <row r="40" spans="1:19" x14ac:dyDescent="0.15">
      <c r="B40" s="1" t="s">
        <v>72</v>
      </c>
      <c r="C40" s="52" t="s">
        <v>296</v>
      </c>
      <c r="E40" s="68">
        <v>28</v>
      </c>
      <c r="F40" s="54">
        <v>6</v>
      </c>
      <c r="G40" s="56">
        <v>5.89</v>
      </c>
      <c r="H40" s="52">
        <v>2</v>
      </c>
      <c r="I40" s="52"/>
      <c r="J40" s="52">
        <v>4</v>
      </c>
      <c r="K40" s="173">
        <v>1</v>
      </c>
      <c r="M40" s="68">
        <v>10</v>
      </c>
      <c r="N40" s="188">
        <v>5.95</v>
      </c>
      <c r="O40" s="58"/>
      <c r="P40" s="30">
        <v>18</v>
      </c>
      <c r="Q40" s="189">
        <v>5.8566666666666656</v>
      </c>
      <c r="S40" s="162" t="s">
        <v>558</v>
      </c>
    </row>
    <row r="41" spans="1:19" x14ac:dyDescent="0.15">
      <c r="B41" s="1" t="s">
        <v>74</v>
      </c>
      <c r="C41" s="52" t="s">
        <v>298</v>
      </c>
      <c r="E41" s="68">
        <v>33</v>
      </c>
      <c r="F41" s="57">
        <v>5.74</v>
      </c>
      <c r="G41" s="56">
        <v>5.89</v>
      </c>
      <c r="H41" s="52">
        <v>1</v>
      </c>
      <c r="I41" s="52"/>
      <c r="J41" s="165">
        <v>12</v>
      </c>
      <c r="K41" s="173">
        <v>2</v>
      </c>
      <c r="M41" s="68">
        <v>15</v>
      </c>
      <c r="N41" s="189">
        <v>5.93</v>
      </c>
      <c r="O41" s="58"/>
      <c r="P41" s="30">
        <v>18</v>
      </c>
      <c r="Q41" s="189">
        <v>5.8566666666666656</v>
      </c>
      <c r="S41" s="162" t="s">
        <v>561</v>
      </c>
    </row>
    <row r="42" spans="1:19" x14ac:dyDescent="0.15">
      <c r="B42" s="1" t="s">
        <v>79</v>
      </c>
      <c r="C42" s="52" t="s">
        <v>298</v>
      </c>
      <c r="E42" s="68">
        <v>24</v>
      </c>
      <c r="F42" s="55">
        <v>6.02</v>
      </c>
      <c r="G42" s="56">
        <v>5.88</v>
      </c>
      <c r="H42" s="52">
        <v>2</v>
      </c>
      <c r="I42" s="52"/>
      <c r="J42" s="52">
        <v>5</v>
      </c>
      <c r="K42" s="173"/>
      <c r="M42" s="68">
        <v>6</v>
      </c>
      <c r="N42" s="190">
        <v>5.33</v>
      </c>
      <c r="O42" s="58"/>
      <c r="P42" s="30">
        <v>18</v>
      </c>
      <c r="Q42" s="187">
        <v>6.0633333333333335</v>
      </c>
      <c r="S42" s="162" t="s">
        <v>546</v>
      </c>
    </row>
    <row r="43" spans="1:19" x14ac:dyDescent="0.15">
      <c r="A43" s="2"/>
      <c r="B43" s="1" t="s">
        <v>78</v>
      </c>
      <c r="C43" s="52" t="s">
        <v>293</v>
      </c>
      <c r="D43" s="2"/>
      <c r="E43" s="68">
        <v>33</v>
      </c>
      <c r="F43" s="54">
        <v>5.95</v>
      </c>
      <c r="G43" s="56">
        <v>5.88</v>
      </c>
      <c r="H43" s="52">
        <v>1</v>
      </c>
      <c r="I43" s="33">
        <v>3</v>
      </c>
      <c r="J43" s="117">
        <v>7</v>
      </c>
      <c r="K43" s="173"/>
      <c r="L43" s="2"/>
      <c r="M43" s="68">
        <v>15</v>
      </c>
      <c r="N43" s="190">
        <v>5.77</v>
      </c>
      <c r="O43" s="60"/>
      <c r="P43" s="30">
        <v>18</v>
      </c>
      <c r="Q43" s="188">
        <v>5.9716666666666667</v>
      </c>
      <c r="R43" s="2"/>
      <c r="S43" s="162" t="s">
        <v>560</v>
      </c>
    </row>
    <row r="44" spans="1:19" x14ac:dyDescent="0.15">
      <c r="A44" s="2"/>
      <c r="B44" s="1" t="s">
        <v>77</v>
      </c>
      <c r="C44" s="52" t="s">
        <v>284</v>
      </c>
      <c r="D44" s="2"/>
      <c r="E44" s="68">
        <v>25</v>
      </c>
      <c r="F44" s="56">
        <v>5.82</v>
      </c>
      <c r="G44" s="56">
        <v>5.88</v>
      </c>
      <c r="H44" s="52">
        <v>1</v>
      </c>
      <c r="I44" s="52"/>
      <c r="J44" s="117">
        <v>9</v>
      </c>
      <c r="K44" s="173"/>
      <c r="L44" s="2"/>
      <c r="M44" s="68">
        <v>8</v>
      </c>
      <c r="N44" s="187">
        <v>6.06</v>
      </c>
      <c r="O44" s="60"/>
      <c r="P44" s="30">
        <v>17</v>
      </c>
      <c r="Q44" s="189">
        <v>5.7952941176470594</v>
      </c>
      <c r="R44" s="2"/>
      <c r="S44" s="162" t="s">
        <v>565</v>
      </c>
    </row>
    <row r="45" spans="1:19" x14ac:dyDescent="0.15">
      <c r="B45" s="1" t="s">
        <v>81</v>
      </c>
      <c r="C45" s="52" t="s">
        <v>285</v>
      </c>
      <c r="E45" s="68">
        <v>31</v>
      </c>
      <c r="F45" s="56">
        <v>5.85</v>
      </c>
      <c r="G45" s="56">
        <v>5.87</v>
      </c>
      <c r="H45" s="52">
        <v>1</v>
      </c>
      <c r="I45" s="52">
        <v>1</v>
      </c>
      <c r="J45" s="52">
        <v>5</v>
      </c>
      <c r="K45" s="173">
        <v>2</v>
      </c>
      <c r="M45" s="68">
        <v>17</v>
      </c>
      <c r="N45" s="187">
        <v>6.06</v>
      </c>
      <c r="O45" s="58"/>
      <c r="P45" s="30">
        <v>14</v>
      </c>
      <c r="Q45" s="190">
        <v>5.6392857142857142</v>
      </c>
      <c r="S45" s="162" t="s">
        <v>565</v>
      </c>
    </row>
    <row r="46" spans="1:19" x14ac:dyDescent="0.15">
      <c r="B46" s="1" t="s">
        <v>85</v>
      </c>
      <c r="C46" s="52" t="s">
        <v>295</v>
      </c>
      <c r="E46" s="68">
        <v>32</v>
      </c>
      <c r="F46" s="57">
        <v>5.78</v>
      </c>
      <c r="G46" s="56">
        <v>5.86</v>
      </c>
      <c r="H46" s="52">
        <v>1</v>
      </c>
      <c r="I46" s="52"/>
      <c r="J46" s="165">
        <v>11</v>
      </c>
      <c r="K46" s="173"/>
      <c r="M46" s="68">
        <v>15</v>
      </c>
      <c r="N46" s="189">
        <v>5.9</v>
      </c>
      <c r="O46" s="58"/>
      <c r="P46" s="30">
        <v>17</v>
      </c>
      <c r="Q46" s="189">
        <v>5.8247058823529416</v>
      </c>
      <c r="S46" s="162" t="s">
        <v>563</v>
      </c>
    </row>
    <row r="47" spans="1:19" x14ac:dyDescent="0.15">
      <c r="B47" s="1" t="s">
        <v>86</v>
      </c>
      <c r="C47" s="52" t="s">
        <v>288</v>
      </c>
      <c r="E47" s="68">
        <v>24</v>
      </c>
      <c r="F47" s="55">
        <v>6.04</v>
      </c>
      <c r="G47" s="56">
        <v>5.85</v>
      </c>
      <c r="H47" s="33">
        <v>3</v>
      </c>
      <c r="I47" s="52"/>
      <c r="J47" s="117">
        <v>9</v>
      </c>
      <c r="K47" s="173"/>
      <c r="M47" s="68">
        <v>15</v>
      </c>
      <c r="N47" s="187">
        <v>6.07</v>
      </c>
      <c r="O47" s="58"/>
      <c r="P47" s="30">
        <v>9</v>
      </c>
      <c r="Q47" s="190">
        <v>5.4833333333333298</v>
      </c>
      <c r="S47" s="162" t="s">
        <v>565</v>
      </c>
    </row>
    <row r="48" spans="1:19" x14ac:dyDescent="0.15">
      <c r="B48" s="1" t="s">
        <v>88</v>
      </c>
      <c r="C48" s="52" t="s">
        <v>287</v>
      </c>
      <c r="E48" s="68">
        <v>32</v>
      </c>
      <c r="F48" s="57">
        <v>5.64</v>
      </c>
      <c r="G48" s="56">
        <v>5.84</v>
      </c>
      <c r="H48" s="52"/>
      <c r="I48" s="52"/>
      <c r="J48" s="52">
        <v>5</v>
      </c>
      <c r="K48" s="173">
        <v>2</v>
      </c>
      <c r="M48" s="68">
        <v>15</v>
      </c>
      <c r="N48" s="190">
        <v>5.57</v>
      </c>
      <c r="O48" s="58"/>
      <c r="P48" s="30">
        <v>17</v>
      </c>
      <c r="Q48" s="187">
        <v>6.0782352941176461</v>
      </c>
      <c r="S48" s="162" t="s">
        <v>564</v>
      </c>
    </row>
    <row r="49" spans="2:19" x14ac:dyDescent="0.15">
      <c r="B49" s="1" t="s">
        <v>89</v>
      </c>
      <c r="C49" s="52" t="s">
        <v>283</v>
      </c>
      <c r="E49" s="68">
        <v>16</v>
      </c>
      <c r="F49" s="57">
        <v>5.66</v>
      </c>
      <c r="G49" s="56">
        <v>5.84</v>
      </c>
      <c r="H49" s="52"/>
      <c r="I49" s="52"/>
      <c r="J49" s="52">
        <v>2</v>
      </c>
      <c r="K49" s="173">
        <v>2</v>
      </c>
      <c r="M49" s="68">
        <v>6</v>
      </c>
      <c r="N49" s="187">
        <v>6.08</v>
      </c>
      <c r="O49" s="58"/>
      <c r="P49" s="30">
        <v>10</v>
      </c>
      <c r="Q49" s="190">
        <v>5.6959999999999997</v>
      </c>
      <c r="S49" s="162" t="s">
        <v>562</v>
      </c>
    </row>
    <row r="50" spans="2:19" x14ac:dyDescent="0.15">
      <c r="B50" s="1" t="s">
        <v>91</v>
      </c>
      <c r="C50" s="52" t="s">
        <v>299</v>
      </c>
      <c r="E50" s="68">
        <v>32</v>
      </c>
      <c r="F50" s="57">
        <v>5.77</v>
      </c>
      <c r="G50" s="56">
        <v>5.83</v>
      </c>
      <c r="H50" s="52">
        <v>1</v>
      </c>
      <c r="I50" s="52"/>
      <c r="J50" s="52">
        <v>6</v>
      </c>
      <c r="K50" s="173">
        <v>2</v>
      </c>
      <c r="M50" s="68">
        <v>16</v>
      </c>
      <c r="N50" s="189">
        <v>5.81</v>
      </c>
      <c r="O50" s="58"/>
      <c r="P50" s="30">
        <v>16</v>
      </c>
      <c r="Q50" s="189">
        <v>5.8500000000000005</v>
      </c>
      <c r="S50" s="162" t="s">
        <v>563</v>
      </c>
    </row>
    <row r="51" spans="2:19" x14ac:dyDescent="0.15">
      <c r="B51" s="1" t="s">
        <v>92</v>
      </c>
      <c r="C51" s="52" t="s">
        <v>295</v>
      </c>
      <c r="E51" s="68">
        <v>24</v>
      </c>
      <c r="F51" s="55">
        <v>6.06</v>
      </c>
      <c r="G51" s="56">
        <v>5.83</v>
      </c>
      <c r="H51" s="33">
        <v>3</v>
      </c>
      <c r="I51" s="52"/>
      <c r="J51" s="52">
        <v>5</v>
      </c>
      <c r="K51" s="173">
        <v>1</v>
      </c>
      <c r="M51" s="68">
        <v>12</v>
      </c>
      <c r="N51" s="187">
        <v>6.04</v>
      </c>
      <c r="O51" s="58"/>
      <c r="P51" s="30">
        <v>12</v>
      </c>
      <c r="Q51" s="190">
        <v>5.620000000000001</v>
      </c>
      <c r="S51" s="162" t="s">
        <v>565</v>
      </c>
    </row>
    <row r="52" spans="2:19" x14ac:dyDescent="0.15">
      <c r="B52" s="1" t="s">
        <v>99</v>
      </c>
      <c r="C52" s="52" t="s">
        <v>284</v>
      </c>
      <c r="E52" s="68">
        <v>30</v>
      </c>
      <c r="F52" s="56">
        <v>5.82</v>
      </c>
      <c r="G52" s="56">
        <v>5.82</v>
      </c>
      <c r="H52" s="52">
        <v>1</v>
      </c>
      <c r="I52" s="52"/>
      <c r="J52" s="52">
        <v>6</v>
      </c>
      <c r="K52" s="173"/>
      <c r="M52" s="68">
        <v>14</v>
      </c>
      <c r="N52" s="189">
        <v>5.93</v>
      </c>
      <c r="O52" s="58"/>
      <c r="P52" s="30">
        <v>16</v>
      </c>
      <c r="Q52" s="190">
        <v>5.7237500000000017</v>
      </c>
      <c r="S52" s="162" t="s">
        <v>563</v>
      </c>
    </row>
    <row r="53" spans="2:19" x14ac:dyDescent="0.15">
      <c r="B53" s="1" t="s">
        <v>107</v>
      </c>
      <c r="C53" s="52" t="s">
        <v>284</v>
      </c>
      <c r="E53" s="68">
        <v>11</v>
      </c>
      <c r="F53" s="56">
        <v>5.91</v>
      </c>
      <c r="G53" s="57">
        <v>5.77</v>
      </c>
      <c r="H53" s="52">
        <v>1</v>
      </c>
      <c r="I53" s="52"/>
      <c r="J53" s="52">
        <v>3</v>
      </c>
      <c r="K53" s="173"/>
      <c r="M53" s="68">
        <v>0</v>
      </c>
      <c r="N53" s="178"/>
      <c r="O53" s="58"/>
      <c r="P53" s="30">
        <v>11</v>
      </c>
      <c r="Q53" s="190">
        <v>5.77</v>
      </c>
      <c r="S53" s="162" t="s">
        <v>563</v>
      </c>
    </row>
    <row r="54" spans="2:19" x14ac:dyDescent="0.15">
      <c r="B54" s="1" t="s">
        <v>109</v>
      </c>
      <c r="C54" s="52" t="s">
        <v>299</v>
      </c>
      <c r="E54" s="68">
        <v>22</v>
      </c>
      <c r="F54" s="57">
        <v>5.66</v>
      </c>
      <c r="G54" s="57">
        <v>5.75</v>
      </c>
      <c r="H54" s="52"/>
      <c r="I54" s="52"/>
      <c r="J54" s="52">
        <v>2</v>
      </c>
      <c r="K54" s="173">
        <v>1</v>
      </c>
      <c r="M54" s="68">
        <v>11</v>
      </c>
      <c r="N54" s="186">
        <v>6.18</v>
      </c>
      <c r="O54" s="58"/>
      <c r="P54" s="30">
        <v>11</v>
      </c>
      <c r="Q54" s="190">
        <v>5.3200000000000012</v>
      </c>
      <c r="S54" s="162" t="s">
        <v>566</v>
      </c>
    </row>
    <row r="55" spans="2:19" x14ac:dyDescent="0.15">
      <c r="B55" s="1" t="s">
        <v>119</v>
      </c>
      <c r="C55" s="52" t="s">
        <v>297</v>
      </c>
      <c r="E55" s="68">
        <v>31</v>
      </c>
      <c r="F55" s="57">
        <v>5.6</v>
      </c>
      <c r="G55" s="57">
        <v>5.71</v>
      </c>
      <c r="H55" s="52"/>
      <c r="I55" s="52"/>
      <c r="J55" s="117">
        <v>7</v>
      </c>
      <c r="K55" s="173"/>
      <c r="M55" s="68">
        <v>16</v>
      </c>
      <c r="N55" s="190">
        <v>5.66</v>
      </c>
      <c r="O55" s="58"/>
      <c r="P55" s="30">
        <v>15</v>
      </c>
      <c r="Q55" s="190">
        <v>5.7633333333333328</v>
      </c>
      <c r="S55" s="162" t="s">
        <v>563</v>
      </c>
    </row>
    <row r="56" spans="2:19" x14ac:dyDescent="0.15">
      <c r="B56" s="1" t="s">
        <v>118</v>
      </c>
      <c r="C56" s="52" t="s">
        <v>285</v>
      </c>
      <c r="E56" s="68">
        <v>26</v>
      </c>
      <c r="F56" s="57">
        <v>5.6</v>
      </c>
      <c r="G56" s="57">
        <v>5.71</v>
      </c>
      <c r="H56" s="52"/>
      <c r="I56" s="52"/>
      <c r="J56" s="52">
        <v>6</v>
      </c>
      <c r="K56" s="173"/>
      <c r="M56" s="68">
        <v>13</v>
      </c>
      <c r="N56" s="189">
        <v>5.81</v>
      </c>
      <c r="O56" s="58"/>
      <c r="P56" s="30">
        <v>13</v>
      </c>
      <c r="Q56" s="190">
        <v>5.61</v>
      </c>
      <c r="S56" s="162" t="s">
        <v>563</v>
      </c>
    </row>
    <row r="57" spans="2:19" x14ac:dyDescent="0.15">
      <c r="B57" s="1" t="s">
        <v>122</v>
      </c>
      <c r="C57" s="52" t="s">
        <v>286</v>
      </c>
      <c r="E57" s="68">
        <v>31</v>
      </c>
      <c r="F57" s="57">
        <v>5.56</v>
      </c>
      <c r="G57" s="57">
        <v>5.69</v>
      </c>
      <c r="H57" s="52">
        <v>1</v>
      </c>
      <c r="I57" s="52"/>
      <c r="J57" s="165">
        <v>12</v>
      </c>
      <c r="K57" s="173">
        <v>1</v>
      </c>
      <c r="M57" s="68">
        <v>14</v>
      </c>
      <c r="N57" s="186">
        <v>6.11</v>
      </c>
      <c r="O57" s="58"/>
      <c r="P57" s="30">
        <v>17</v>
      </c>
      <c r="Q57" s="190">
        <v>5.3441176470588241</v>
      </c>
      <c r="S57" s="162" t="s">
        <v>567</v>
      </c>
    </row>
    <row r="58" spans="2:19" x14ac:dyDescent="0.15">
      <c r="B58" s="1" t="s">
        <v>125</v>
      </c>
      <c r="C58" s="52" t="s">
        <v>285</v>
      </c>
      <c r="E58" s="68">
        <v>17</v>
      </c>
      <c r="F58" s="57">
        <v>5.47</v>
      </c>
      <c r="G58" s="57">
        <v>5.68</v>
      </c>
      <c r="H58" s="52"/>
      <c r="I58" s="52"/>
      <c r="J58" s="52">
        <v>5</v>
      </c>
      <c r="K58" s="173">
        <v>1</v>
      </c>
      <c r="M58" s="68">
        <v>7</v>
      </c>
      <c r="N58" s="189">
        <v>5.86</v>
      </c>
      <c r="O58" s="58"/>
      <c r="P58" s="30">
        <v>10</v>
      </c>
      <c r="Q58" s="190">
        <v>5.5540000000000003</v>
      </c>
      <c r="S58" s="162" t="s">
        <v>563</v>
      </c>
    </row>
    <row r="59" spans="2:19" x14ac:dyDescent="0.15">
      <c r="B59" s="1" t="s">
        <v>132</v>
      </c>
      <c r="C59" s="52" t="s">
        <v>284</v>
      </c>
      <c r="E59" s="68">
        <v>24</v>
      </c>
      <c r="F59" s="57">
        <v>5.6</v>
      </c>
      <c r="G59" s="57">
        <v>5.65</v>
      </c>
      <c r="H59" s="52"/>
      <c r="I59" s="52">
        <v>2</v>
      </c>
      <c r="J59" s="52">
        <v>4</v>
      </c>
      <c r="K59" s="173">
        <v>1</v>
      </c>
      <c r="M59" s="68">
        <v>15</v>
      </c>
      <c r="N59" s="190">
        <v>5.73</v>
      </c>
      <c r="O59" s="58"/>
      <c r="P59" s="30">
        <v>9</v>
      </c>
      <c r="Q59" s="190">
        <v>5.5166666666666693</v>
      </c>
      <c r="S59" s="162" t="s">
        <v>563</v>
      </c>
    </row>
    <row r="60" spans="2:19" x14ac:dyDescent="0.15">
      <c r="B60" s="1" t="s">
        <v>131</v>
      </c>
      <c r="C60" s="52" t="s">
        <v>286</v>
      </c>
      <c r="E60" s="68">
        <v>24</v>
      </c>
      <c r="F60" s="57">
        <v>5.67</v>
      </c>
      <c r="G60" s="57">
        <v>5.65</v>
      </c>
      <c r="H60" s="52"/>
      <c r="I60" s="52">
        <v>2</v>
      </c>
      <c r="J60" s="52">
        <v>1</v>
      </c>
      <c r="K60" s="173">
        <v>1</v>
      </c>
      <c r="M60" s="68">
        <v>16</v>
      </c>
      <c r="N60" s="189">
        <v>5.91</v>
      </c>
      <c r="O60" s="58"/>
      <c r="P60" s="30">
        <v>8</v>
      </c>
      <c r="Q60" s="190">
        <v>5.1300000000000026</v>
      </c>
      <c r="S60" s="162" t="s">
        <v>563</v>
      </c>
    </row>
    <row r="61" spans="2:19" x14ac:dyDescent="0.15">
      <c r="B61" s="1" t="s">
        <v>141</v>
      </c>
      <c r="C61" s="52" t="s">
        <v>292</v>
      </c>
      <c r="E61" s="68">
        <v>19</v>
      </c>
      <c r="F61" s="57">
        <v>5.34</v>
      </c>
      <c r="G61" s="57">
        <v>5.55</v>
      </c>
      <c r="H61" s="52"/>
      <c r="I61" s="52"/>
      <c r="J61" s="52">
        <v>2</v>
      </c>
      <c r="K61" s="173">
        <v>1</v>
      </c>
      <c r="M61" s="68">
        <v>8</v>
      </c>
      <c r="N61" s="190">
        <v>5.69</v>
      </c>
      <c r="O61" s="58"/>
      <c r="P61" s="30">
        <v>11</v>
      </c>
      <c r="Q61" s="190">
        <v>5.4481818181818182</v>
      </c>
      <c r="S61" s="162" t="s">
        <v>563</v>
      </c>
    </row>
    <row r="62" spans="2:19" ht="9" thickBot="1" x14ac:dyDescent="0.2">
      <c r="B62" s="1" t="s">
        <v>143</v>
      </c>
      <c r="C62" s="52" t="s">
        <v>286</v>
      </c>
      <c r="E62" s="71">
        <v>27</v>
      </c>
      <c r="F62" s="72">
        <v>5.63</v>
      </c>
      <c r="G62" s="72">
        <v>5.54</v>
      </c>
      <c r="H62" s="174">
        <v>1</v>
      </c>
      <c r="I62" s="175">
        <v>4</v>
      </c>
      <c r="J62" s="176">
        <v>9</v>
      </c>
      <c r="K62" s="177"/>
      <c r="M62" s="71">
        <v>11</v>
      </c>
      <c r="N62" s="191">
        <v>5.82</v>
      </c>
      <c r="O62" s="58"/>
      <c r="P62" s="37">
        <v>16</v>
      </c>
      <c r="Q62" s="192">
        <v>5.3475000000000001</v>
      </c>
      <c r="S62" s="162" t="s">
        <v>563</v>
      </c>
    </row>
    <row r="63" spans="2:19" x14ac:dyDescent="0.15">
      <c r="C63" s="15"/>
      <c r="E63" s="15"/>
      <c r="F63" s="15"/>
      <c r="G63" s="15"/>
      <c r="H63" s="15"/>
      <c r="I63" s="15"/>
      <c r="J63" s="15"/>
      <c r="K63" s="15"/>
      <c r="M63" s="15"/>
      <c r="N63" s="15"/>
      <c r="P63" s="15"/>
      <c r="Q63" s="15"/>
      <c r="S63" s="15"/>
    </row>
    <row r="64" spans="2:19" x14ac:dyDescent="0.15">
      <c r="C64" s="15"/>
      <c r="E64" s="15"/>
      <c r="F64" s="15"/>
      <c r="G64" s="15"/>
      <c r="H64" s="15"/>
      <c r="I64" s="15"/>
      <c r="J64" s="15"/>
      <c r="K64" s="15"/>
      <c r="M64" s="15"/>
      <c r="N64" s="15"/>
      <c r="P64" s="15"/>
      <c r="Q64" s="15"/>
      <c r="S64" s="15"/>
    </row>
    <row r="65" spans="3:19" x14ac:dyDescent="0.15">
      <c r="C65" s="15"/>
      <c r="E65" s="15"/>
      <c r="F65" s="15"/>
      <c r="G65" s="15"/>
      <c r="H65" s="15"/>
      <c r="I65" s="15"/>
      <c r="J65" s="15"/>
      <c r="K65" s="15"/>
      <c r="M65" s="15"/>
      <c r="N65" s="15"/>
      <c r="P65" s="15"/>
      <c r="Q65" s="15"/>
      <c r="S65" s="15"/>
    </row>
    <row r="66" spans="3:19" x14ac:dyDescent="0.15">
      <c r="C66" s="15"/>
      <c r="E66" s="15"/>
      <c r="F66" s="15"/>
      <c r="G66" s="15"/>
      <c r="H66" s="15"/>
      <c r="I66" s="15"/>
      <c r="J66" s="15"/>
      <c r="K66" s="15"/>
      <c r="M66" s="15"/>
      <c r="N66" s="15"/>
      <c r="P66" s="15"/>
      <c r="Q66" s="15"/>
      <c r="S66" s="15"/>
    </row>
    <row r="67" spans="3:19" x14ac:dyDescent="0.15">
      <c r="C67" s="15"/>
      <c r="E67" s="15"/>
      <c r="F67" s="15"/>
      <c r="G67" s="15"/>
      <c r="H67" s="15"/>
      <c r="I67" s="15"/>
      <c r="J67" s="15"/>
      <c r="K67" s="15"/>
      <c r="M67" s="15"/>
      <c r="N67" s="15"/>
      <c r="P67" s="15"/>
      <c r="Q67" s="15"/>
      <c r="S67" s="15"/>
    </row>
    <row r="68" spans="3:19" x14ac:dyDescent="0.15">
      <c r="C68" s="15"/>
      <c r="E68" s="15"/>
      <c r="F68" s="15"/>
      <c r="G68" s="15"/>
      <c r="H68" s="15"/>
      <c r="I68" s="15"/>
      <c r="J68" s="15"/>
      <c r="K68" s="15"/>
      <c r="M68" s="15"/>
      <c r="N68" s="15"/>
      <c r="P68" s="15"/>
      <c r="Q68" s="15"/>
      <c r="S68" s="15"/>
    </row>
    <row r="69" spans="3:19" x14ac:dyDescent="0.15">
      <c r="C69" s="15"/>
      <c r="E69" s="15"/>
      <c r="F69" s="15"/>
      <c r="G69" s="15"/>
      <c r="H69" s="15"/>
      <c r="I69" s="15"/>
      <c r="J69" s="15"/>
      <c r="K69" s="15"/>
      <c r="M69" s="15"/>
      <c r="N69" s="15"/>
      <c r="P69" s="15"/>
      <c r="Q69" s="15"/>
      <c r="S69" s="15"/>
    </row>
    <row r="70" spans="3:19" x14ac:dyDescent="0.15">
      <c r="C70" s="15"/>
      <c r="E70" s="15"/>
      <c r="F70" s="15"/>
      <c r="G70" s="15"/>
      <c r="H70" s="15"/>
      <c r="I70" s="15"/>
      <c r="J70" s="15"/>
      <c r="K70" s="15"/>
      <c r="M70" s="15"/>
      <c r="N70" s="15"/>
      <c r="P70" s="15"/>
      <c r="Q70" s="15"/>
      <c r="S70" s="15"/>
    </row>
    <row r="71" spans="3:19" x14ac:dyDescent="0.15">
      <c r="C71" s="15"/>
      <c r="E71" s="15"/>
      <c r="F71" s="15"/>
      <c r="G71" s="15"/>
      <c r="H71" s="15"/>
      <c r="I71" s="15"/>
      <c r="J71" s="15"/>
      <c r="K71" s="15"/>
      <c r="M71" s="15"/>
      <c r="N71" s="15"/>
      <c r="P71" s="15"/>
      <c r="Q71" s="15"/>
      <c r="S71" s="15"/>
    </row>
    <row r="72" spans="3:19" x14ac:dyDescent="0.15">
      <c r="C72" s="15"/>
      <c r="E72" s="15"/>
      <c r="F72" s="15"/>
      <c r="G72" s="15"/>
      <c r="H72" s="15"/>
      <c r="I72" s="15"/>
      <c r="J72" s="15"/>
      <c r="K72" s="15"/>
      <c r="M72" s="15"/>
      <c r="N72" s="15"/>
      <c r="P72" s="15"/>
      <c r="Q72" s="15"/>
      <c r="S72" s="15"/>
    </row>
    <row r="73" spans="3:19" x14ac:dyDescent="0.15">
      <c r="C73" s="15"/>
      <c r="E73" s="15"/>
      <c r="F73" s="15"/>
      <c r="G73" s="15"/>
      <c r="H73" s="15"/>
      <c r="I73" s="15"/>
      <c r="J73" s="15"/>
      <c r="K73" s="15"/>
      <c r="M73" s="15"/>
      <c r="N73" s="15"/>
      <c r="P73" s="15"/>
      <c r="Q73" s="15"/>
      <c r="S73" s="15"/>
    </row>
    <row r="74" spans="3:19" x14ac:dyDescent="0.15">
      <c r="C74" s="15"/>
      <c r="E74" s="15"/>
      <c r="F74" s="15"/>
      <c r="G74" s="15"/>
      <c r="H74" s="15"/>
      <c r="I74" s="15"/>
      <c r="J74" s="15"/>
      <c r="K74" s="15"/>
      <c r="M74" s="15"/>
      <c r="N74" s="15"/>
      <c r="P74" s="15"/>
      <c r="Q74" s="15"/>
      <c r="S74" s="15"/>
    </row>
    <row r="75" spans="3:19" x14ac:dyDescent="0.15">
      <c r="C75" s="15"/>
      <c r="E75" s="15"/>
      <c r="F75" s="15"/>
      <c r="G75" s="15"/>
      <c r="H75" s="15"/>
      <c r="I75" s="15"/>
      <c r="J75" s="15"/>
      <c r="K75" s="15"/>
      <c r="M75" s="15"/>
      <c r="N75" s="15"/>
      <c r="P75" s="15"/>
      <c r="Q75" s="15"/>
      <c r="S75" s="15"/>
    </row>
    <row r="76" spans="3:19" x14ac:dyDescent="0.15">
      <c r="C76" s="15"/>
      <c r="E76" s="15"/>
      <c r="F76" s="15"/>
      <c r="G76" s="15"/>
      <c r="H76" s="15"/>
      <c r="I76" s="15"/>
      <c r="J76" s="15"/>
      <c r="K76" s="15"/>
      <c r="M76" s="15"/>
      <c r="N76" s="15"/>
      <c r="P76" s="15"/>
      <c r="Q76" s="15"/>
      <c r="S76" s="15"/>
    </row>
    <row r="77" spans="3:19" x14ac:dyDescent="0.15">
      <c r="C77" s="15"/>
      <c r="E77" s="15"/>
      <c r="F77" s="15"/>
      <c r="G77" s="15"/>
      <c r="H77" s="15"/>
      <c r="I77" s="15"/>
      <c r="J77" s="15"/>
      <c r="K77" s="15"/>
      <c r="M77" s="15"/>
      <c r="N77" s="15"/>
      <c r="P77" s="15"/>
      <c r="Q77" s="15"/>
      <c r="S77" s="15"/>
    </row>
    <row r="78" spans="3:19" x14ac:dyDescent="0.15">
      <c r="C78" s="15"/>
      <c r="E78" s="15"/>
      <c r="F78" s="15"/>
      <c r="G78" s="15"/>
      <c r="H78" s="15"/>
      <c r="I78" s="15"/>
      <c r="J78" s="15"/>
      <c r="K78" s="15"/>
      <c r="M78" s="15"/>
      <c r="N78" s="15"/>
      <c r="P78" s="15"/>
      <c r="Q78" s="15"/>
      <c r="S78" s="15"/>
    </row>
    <row r="79" spans="3:19" x14ac:dyDescent="0.15">
      <c r="C79" s="15"/>
      <c r="E79" s="15"/>
      <c r="F79" s="15"/>
      <c r="G79" s="15"/>
      <c r="H79" s="15"/>
      <c r="I79" s="15"/>
      <c r="J79" s="15"/>
      <c r="K79" s="15"/>
      <c r="M79" s="15"/>
      <c r="N79" s="15"/>
      <c r="P79" s="15"/>
      <c r="Q79" s="15"/>
      <c r="S79" s="15"/>
    </row>
    <row r="80" spans="3:19" x14ac:dyDescent="0.15">
      <c r="C80" s="15"/>
      <c r="E80" s="15"/>
      <c r="F80" s="15"/>
      <c r="G80" s="15"/>
      <c r="H80" s="15"/>
      <c r="I80" s="15"/>
      <c r="J80" s="15"/>
      <c r="K80" s="15"/>
      <c r="M80" s="15"/>
      <c r="N80" s="15"/>
      <c r="P80" s="15"/>
      <c r="Q80" s="15"/>
      <c r="S80" s="15"/>
    </row>
    <row r="81" spans="3:19" x14ac:dyDescent="0.15">
      <c r="C81" s="15"/>
      <c r="E81" s="15"/>
      <c r="F81" s="15"/>
      <c r="G81" s="15"/>
      <c r="H81" s="15"/>
      <c r="I81" s="15"/>
      <c r="J81" s="15"/>
      <c r="K81" s="15"/>
      <c r="M81" s="15"/>
      <c r="N81" s="15"/>
      <c r="P81" s="15"/>
      <c r="Q81" s="15"/>
      <c r="S81" s="15"/>
    </row>
    <row r="82" spans="3:19" x14ac:dyDescent="0.15">
      <c r="C82" s="15"/>
      <c r="E82" s="15"/>
      <c r="F82" s="15"/>
      <c r="G82" s="15"/>
      <c r="H82" s="15"/>
      <c r="I82" s="15"/>
      <c r="J82" s="15"/>
      <c r="K82" s="15"/>
      <c r="M82" s="15"/>
      <c r="N82" s="15"/>
      <c r="P82" s="15"/>
      <c r="Q82" s="15"/>
      <c r="S82" s="15"/>
    </row>
    <row r="83" spans="3:19" x14ac:dyDescent="0.15">
      <c r="C83" s="15"/>
      <c r="E83" s="15"/>
      <c r="F83" s="15"/>
      <c r="G83" s="15"/>
      <c r="H83" s="15"/>
      <c r="I83" s="15"/>
      <c r="J83" s="15"/>
      <c r="K83" s="15"/>
      <c r="M83" s="15"/>
      <c r="N83" s="15"/>
      <c r="P83" s="15"/>
      <c r="Q83" s="15"/>
      <c r="S83" s="15"/>
    </row>
    <row r="84" spans="3:19" x14ac:dyDescent="0.15">
      <c r="C84" s="15"/>
      <c r="E84" s="15"/>
      <c r="F84" s="15"/>
      <c r="G84" s="15"/>
      <c r="H84" s="15"/>
      <c r="I84" s="15"/>
      <c r="J84" s="15"/>
      <c r="K84" s="15"/>
      <c r="M84" s="15"/>
      <c r="N84" s="15"/>
      <c r="P84" s="15"/>
      <c r="Q84" s="15"/>
      <c r="S84" s="15"/>
    </row>
    <row r="85" spans="3:19" x14ac:dyDescent="0.15">
      <c r="C85" s="15"/>
      <c r="E85" s="15"/>
      <c r="F85" s="15"/>
      <c r="G85" s="15"/>
      <c r="H85" s="15"/>
      <c r="I85" s="15"/>
      <c r="J85" s="15"/>
      <c r="K85" s="15"/>
      <c r="M85" s="15"/>
      <c r="N85" s="15"/>
      <c r="P85" s="15"/>
      <c r="Q85" s="15"/>
      <c r="S85" s="15"/>
    </row>
    <row r="86" spans="3:19" x14ac:dyDescent="0.15">
      <c r="C86" s="15"/>
      <c r="E86" s="15"/>
      <c r="F86" s="15"/>
      <c r="G86" s="15"/>
      <c r="H86" s="15"/>
      <c r="I86" s="15"/>
      <c r="J86" s="15"/>
      <c r="K86" s="15"/>
      <c r="M86" s="15"/>
      <c r="N86" s="15"/>
      <c r="P86" s="15"/>
      <c r="Q86" s="15"/>
    </row>
    <row r="87" spans="3:19" x14ac:dyDescent="0.15">
      <c r="C87" s="15"/>
      <c r="E87" s="15"/>
      <c r="F87" s="15"/>
      <c r="G87" s="15"/>
      <c r="H87" s="15"/>
      <c r="I87" s="15"/>
      <c r="J87" s="15"/>
      <c r="K87" s="15"/>
      <c r="M87" s="15"/>
      <c r="N87" s="15"/>
      <c r="P87" s="15"/>
      <c r="Q87" s="15"/>
    </row>
    <row r="88" spans="3:19" x14ac:dyDescent="0.15">
      <c r="C88" s="15"/>
      <c r="E88" s="15"/>
      <c r="F88" s="15"/>
      <c r="G88" s="15"/>
      <c r="H88" s="15"/>
      <c r="I88" s="15"/>
      <c r="J88" s="15"/>
      <c r="K88" s="15"/>
      <c r="M88" s="15"/>
      <c r="N88" s="15"/>
      <c r="P88" s="15"/>
      <c r="Q88" s="15"/>
    </row>
    <row r="89" spans="3:19" x14ac:dyDescent="0.15">
      <c r="C89" s="15"/>
      <c r="E89" s="15"/>
      <c r="F89" s="15"/>
      <c r="G89" s="15"/>
      <c r="H89" s="15"/>
      <c r="I89" s="15"/>
      <c r="J89" s="15"/>
      <c r="K89" s="15"/>
      <c r="M89" s="15"/>
      <c r="N89" s="15"/>
      <c r="P89" s="15"/>
      <c r="Q89" s="15"/>
    </row>
    <row r="90" spans="3:19" x14ac:dyDescent="0.15">
      <c r="C90" s="15"/>
      <c r="E90" s="15"/>
      <c r="F90" s="15"/>
      <c r="G90" s="15"/>
      <c r="H90" s="15"/>
      <c r="I90" s="15"/>
      <c r="J90" s="15"/>
      <c r="K90" s="15"/>
      <c r="M90" s="15"/>
      <c r="N90" s="15"/>
      <c r="P90" s="15"/>
      <c r="Q90" s="1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0"/>
  <sheetViews>
    <sheetView workbookViewId="0">
      <selection activeCell="M11" sqref="M11"/>
    </sheetView>
  </sheetViews>
  <sheetFormatPr defaultRowHeight="8.4" x14ac:dyDescent="0.15"/>
  <cols>
    <col min="1" max="1" width="0.5546875" style="5" customWidth="1"/>
    <col min="2" max="2" width="6.6640625" style="15" customWidth="1"/>
    <col min="3" max="3" width="0.5546875" style="5" customWidth="1"/>
    <col min="4" max="4" width="2.77734375" style="149" customWidth="1"/>
    <col min="5" max="5" width="2.77734375" style="41" customWidth="1"/>
    <col min="6" max="7" width="3.109375" style="41" customWidth="1"/>
    <col min="8" max="11" width="2" style="41" customWidth="1"/>
    <col min="12" max="12" width="0.5546875" style="5" customWidth="1"/>
    <col min="13" max="13" width="2.77734375" style="149" customWidth="1"/>
    <col min="14" max="14" width="2.77734375" style="41" customWidth="1"/>
    <col min="15" max="16" width="3.109375" style="41" customWidth="1"/>
    <col min="17" max="20" width="2" style="41" customWidth="1"/>
    <col min="21" max="21" width="0.5546875" style="5" customWidth="1"/>
    <col min="22" max="22" width="2.77734375" style="149" customWidth="1"/>
    <col min="23" max="23" width="2.77734375" style="41" customWidth="1"/>
    <col min="24" max="25" width="3.109375" style="41" customWidth="1"/>
    <col min="26" max="29" width="2" style="41" customWidth="1"/>
    <col min="30" max="30" width="0.5546875" style="5" customWidth="1"/>
    <col min="31" max="16384" width="8.88671875" style="15"/>
  </cols>
  <sheetData>
    <row r="1" spans="1:30" x14ac:dyDescent="0.15">
      <c r="B1" s="5"/>
      <c r="D1" s="146"/>
      <c r="E1" s="65"/>
      <c r="F1" s="65"/>
      <c r="G1" s="155" t="s">
        <v>367</v>
      </c>
      <c r="H1" s="65"/>
      <c r="I1" s="65"/>
      <c r="J1" s="65"/>
      <c r="K1" s="66"/>
      <c r="M1" s="150"/>
      <c r="N1" s="74"/>
      <c r="O1" s="74"/>
      <c r="P1" s="158" t="s">
        <v>368</v>
      </c>
      <c r="Q1" s="74"/>
      <c r="R1" s="74"/>
      <c r="S1" s="74"/>
      <c r="T1" s="75"/>
      <c r="V1" s="154"/>
      <c r="W1" s="78"/>
      <c r="X1" s="78"/>
      <c r="Y1" s="159" t="s">
        <v>369</v>
      </c>
      <c r="Z1" s="78"/>
      <c r="AA1" s="78"/>
      <c r="AB1" s="78"/>
      <c r="AC1" s="79"/>
    </row>
    <row r="2" spans="1:30" ht="24" customHeight="1" x14ac:dyDescent="0.15">
      <c r="A2" s="18" t="s">
        <v>280</v>
      </c>
      <c r="B2" s="51" t="s">
        <v>0</v>
      </c>
      <c r="C2" s="18" t="s">
        <v>280</v>
      </c>
      <c r="D2" s="102" t="s">
        <v>268</v>
      </c>
      <c r="E2" s="94" t="s">
        <v>279</v>
      </c>
      <c r="F2" s="20" t="s">
        <v>271</v>
      </c>
      <c r="G2" s="20" t="s">
        <v>270</v>
      </c>
      <c r="H2" s="20" t="s">
        <v>274</v>
      </c>
      <c r="I2" s="20" t="s">
        <v>300</v>
      </c>
      <c r="J2" s="20" t="s">
        <v>309</v>
      </c>
      <c r="K2" s="21" t="s">
        <v>310</v>
      </c>
      <c r="L2" s="18" t="s">
        <v>280</v>
      </c>
      <c r="M2" s="22" t="s">
        <v>268</v>
      </c>
      <c r="N2" s="100" t="s">
        <v>279</v>
      </c>
      <c r="O2" s="23" t="s">
        <v>271</v>
      </c>
      <c r="P2" s="23" t="s">
        <v>270</v>
      </c>
      <c r="Q2" s="23" t="s">
        <v>274</v>
      </c>
      <c r="R2" s="23" t="s">
        <v>300</v>
      </c>
      <c r="S2" s="23" t="s">
        <v>309</v>
      </c>
      <c r="T2" s="24" t="s">
        <v>310</v>
      </c>
      <c r="U2" s="18" t="s">
        <v>280</v>
      </c>
      <c r="V2" s="105" t="s">
        <v>268</v>
      </c>
      <c r="W2" s="193" t="s">
        <v>279</v>
      </c>
      <c r="X2" s="61" t="s">
        <v>271</v>
      </c>
      <c r="Y2" s="61" t="s">
        <v>270</v>
      </c>
      <c r="Z2" s="61" t="s">
        <v>274</v>
      </c>
      <c r="AA2" s="61" t="s">
        <v>300</v>
      </c>
      <c r="AB2" s="61" t="s">
        <v>309</v>
      </c>
      <c r="AC2" s="107" t="s">
        <v>310</v>
      </c>
      <c r="AD2" s="18" t="s">
        <v>280</v>
      </c>
    </row>
    <row r="3" spans="1:30" x14ac:dyDescent="0.15">
      <c r="B3" s="1" t="s">
        <v>27</v>
      </c>
      <c r="D3" s="194" t="s">
        <v>282</v>
      </c>
      <c r="E3" s="52">
        <v>28</v>
      </c>
      <c r="F3" s="53">
        <v>6.27</v>
      </c>
      <c r="G3" s="53">
        <v>6.27</v>
      </c>
      <c r="H3" s="52">
        <v>1</v>
      </c>
      <c r="I3" s="52">
        <v>1</v>
      </c>
      <c r="J3" s="117">
        <v>8</v>
      </c>
      <c r="K3" s="173"/>
      <c r="M3" s="151" t="s">
        <v>282</v>
      </c>
      <c r="N3" s="63">
        <v>30</v>
      </c>
      <c r="O3" s="56">
        <v>5.88</v>
      </c>
      <c r="P3" s="57">
        <v>5.72</v>
      </c>
      <c r="Q3" s="29">
        <v>2</v>
      </c>
      <c r="R3" s="29">
        <v>1</v>
      </c>
      <c r="S3" s="29">
        <v>4</v>
      </c>
      <c r="T3" s="32"/>
      <c r="U3" s="58"/>
      <c r="V3" s="151" t="s">
        <v>282</v>
      </c>
      <c r="W3" s="63">
        <v>31</v>
      </c>
      <c r="X3" s="57">
        <v>5.74</v>
      </c>
      <c r="Y3" s="56">
        <v>5.9</v>
      </c>
      <c r="Z3" s="29">
        <v>0</v>
      </c>
      <c r="AA3" s="29"/>
      <c r="AB3" s="165">
        <v>10</v>
      </c>
      <c r="AC3" s="32"/>
    </row>
    <row r="4" spans="1:30" x14ac:dyDescent="0.15">
      <c r="B4" s="1" t="s">
        <v>28</v>
      </c>
      <c r="D4" s="194" t="s">
        <v>290</v>
      </c>
      <c r="E4" s="52">
        <v>33</v>
      </c>
      <c r="F4" s="53">
        <v>6.21</v>
      </c>
      <c r="G4" s="53">
        <v>6.26</v>
      </c>
      <c r="H4" s="52"/>
      <c r="I4" s="52">
        <v>1</v>
      </c>
      <c r="J4" s="52">
        <v>5</v>
      </c>
      <c r="K4" s="173"/>
      <c r="M4" s="151" t="s">
        <v>290</v>
      </c>
      <c r="N4" s="63">
        <v>35</v>
      </c>
      <c r="O4" s="53">
        <v>6.53</v>
      </c>
      <c r="P4" s="53">
        <v>6.49</v>
      </c>
      <c r="Q4" s="29">
        <v>1</v>
      </c>
      <c r="R4" s="29"/>
      <c r="S4" s="29">
        <v>3</v>
      </c>
      <c r="T4" s="32"/>
      <c r="U4" s="58"/>
      <c r="V4" s="151" t="s">
        <v>290</v>
      </c>
      <c r="W4" s="63">
        <v>15</v>
      </c>
      <c r="X4" s="53">
        <v>6.17</v>
      </c>
      <c r="Y4" s="53">
        <v>6.13</v>
      </c>
      <c r="Z4" s="29">
        <v>0</v>
      </c>
      <c r="AA4" s="29">
        <v>1</v>
      </c>
      <c r="AB4" s="29">
        <v>1</v>
      </c>
      <c r="AC4" s="32"/>
    </row>
    <row r="5" spans="1:30" x14ac:dyDescent="0.15">
      <c r="B5" s="1" t="s">
        <v>29</v>
      </c>
      <c r="D5" s="194" t="s">
        <v>283</v>
      </c>
      <c r="E5" s="52">
        <v>28</v>
      </c>
      <c r="F5" s="53">
        <v>6.43</v>
      </c>
      <c r="G5" s="53">
        <v>6.25</v>
      </c>
      <c r="H5" s="52">
        <v>1</v>
      </c>
      <c r="I5" s="33">
        <v>3</v>
      </c>
      <c r="J5" s="52">
        <v>2</v>
      </c>
      <c r="K5" s="173"/>
      <c r="M5" s="151" t="s">
        <v>283</v>
      </c>
      <c r="N5" s="63">
        <v>31</v>
      </c>
      <c r="O5" s="53">
        <v>6.79</v>
      </c>
      <c r="P5" s="53">
        <v>6.24</v>
      </c>
      <c r="Q5" s="33">
        <v>5</v>
      </c>
      <c r="R5" s="33">
        <v>3</v>
      </c>
      <c r="S5" s="29">
        <v>2</v>
      </c>
      <c r="T5" s="32"/>
      <c r="U5" s="58"/>
      <c r="V5" s="152"/>
      <c r="W5" s="128"/>
      <c r="X5" s="130"/>
      <c r="Y5" s="130"/>
      <c r="Z5" s="131"/>
      <c r="AA5" s="131"/>
      <c r="AB5" s="131"/>
      <c r="AC5" s="134"/>
    </row>
    <row r="6" spans="1:30" x14ac:dyDescent="0.15">
      <c r="B6" s="1" t="s">
        <v>30</v>
      </c>
      <c r="D6" s="194" t="s">
        <v>290</v>
      </c>
      <c r="E6" s="52">
        <v>33</v>
      </c>
      <c r="F6" s="55">
        <v>6.09</v>
      </c>
      <c r="G6" s="53">
        <v>6.24</v>
      </c>
      <c r="H6" s="52"/>
      <c r="I6" s="52"/>
      <c r="J6" s="165">
        <v>10</v>
      </c>
      <c r="K6" s="173"/>
      <c r="M6" s="151" t="s">
        <v>290</v>
      </c>
      <c r="N6" s="63">
        <v>31</v>
      </c>
      <c r="O6" s="53">
        <v>6.21</v>
      </c>
      <c r="P6" s="54">
        <v>6</v>
      </c>
      <c r="Q6" s="33">
        <v>3</v>
      </c>
      <c r="R6" s="29">
        <v>1</v>
      </c>
      <c r="S6" s="29">
        <v>5</v>
      </c>
      <c r="T6" s="32">
        <v>1</v>
      </c>
      <c r="U6" s="58"/>
      <c r="V6" s="151" t="s">
        <v>290</v>
      </c>
      <c r="W6" s="63">
        <v>32</v>
      </c>
      <c r="X6" s="57">
        <v>5.55</v>
      </c>
      <c r="Y6" s="57">
        <v>5.66</v>
      </c>
      <c r="Z6" s="29">
        <v>1</v>
      </c>
      <c r="AA6" s="29"/>
      <c r="AB6" s="117">
        <v>7</v>
      </c>
      <c r="AC6" s="32">
        <v>1</v>
      </c>
    </row>
    <row r="7" spans="1:30" x14ac:dyDescent="0.15">
      <c r="B7" s="1" t="s">
        <v>31</v>
      </c>
      <c r="D7" s="194" t="s">
        <v>288</v>
      </c>
      <c r="E7" s="52">
        <v>35</v>
      </c>
      <c r="F7" s="53">
        <v>6.5</v>
      </c>
      <c r="G7" s="53">
        <v>6.21</v>
      </c>
      <c r="H7" s="52">
        <v>2</v>
      </c>
      <c r="I7" s="33">
        <v>6</v>
      </c>
      <c r="J7" s="52">
        <v>4</v>
      </c>
      <c r="K7" s="173"/>
      <c r="M7" s="151" t="s">
        <v>288</v>
      </c>
      <c r="N7" s="63">
        <v>32</v>
      </c>
      <c r="O7" s="56">
        <v>5.81</v>
      </c>
      <c r="P7" s="56">
        <v>5.8</v>
      </c>
      <c r="Q7" s="29"/>
      <c r="R7" s="33">
        <v>3</v>
      </c>
      <c r="S7" s="29">
        <v>5</v>
      </c>
      <c r="T7" s="32"/>
      <c r="U7" s="58"/>
      <c r="V7" s="151" t="s">
        <v>288</v>
      </c>
      <c r="W7" s="63">
        <v>34</v>
      </c>
      <c r="X7" s="57">
        <v>5.79</v>
      </c>
      <c r="Y7" s="57">
        <v>5.78</v>
      </c>
      <c r="Z7" s="29">
        <v>1</v>
      </c>
      <c r="AA7" s="29">
        <v>1</v>
      </c>
      <c r="AB7" s="117">
        <v>7</v>
      </c>
      <c r="AC7" s="32"/>
    </row>
    <row r="8" spans="1:30" x14ac:dyDescent="0.15">
      <c r="B8" s="1" t="s">
        <v>32</v>
      </c>
      <c r="D8" s="194" t="s">
        <v>290</v>
      </c>
      <c r="E8" s="52">
        <v>28</v>
      </c>
      <c r="F8" s="53">
        <v>6.61</v>
      </c>
      <c r="G8" s="53">
        <v>6.2</v>
      </c>
      <c r="H8" s="33">
        <v>4</v>
      </c>
      <c r="I8" s="52">
        <v>2</v>
      </c>
      <c r="J8" s="52">
        <v>5</v>
      </c>
      <c r="K8" s="173"/>
      <c r="M8" s="151" t="s">
        <v>290</v>
      </c>
      <c r="N8" s="63">
        <v>33</v>
      </c>
      <c r="O8" s="53">
        <v>6.33</v>
      </c>
      <c r="P8" s="53">
        <v>6.24</v>
      </c>
      <c r="Q8" s="29">
        <v>2</v>
      </c>
      <c r="R8" s="29">
        <v>2</v>
      </c>
      <c r="S8" s="29">
        <v>6</v>
      </c>
      <c r="T8" s="32"/>
      <c r="U8" s="58"/>
      <c r="V8" s="151" t="s">
        <v>285</v>
      </c>
      <c r="W8" s="63">
        <v>33</v>
      </c>
      <c r="X8" s="55">
        <v>6.08</v>
      </c>
      <c r="Y8" s="53">
        <v>6.12</v>
      </c>
      <c r="Z8" s="29">
        <v>0</v>
      </c>
      <c r="AA8" s="29">
        <v>2</v>
      </c>
      <c r="AB8" s="117">
        <v>7</v>
      </c>
      <c r="AC8" s="32"/>
    </row>
    <row r="9" spans="1:30" x14ac:dyDescent="0.15">
      <c r="B9" s="1" t="s">
        <v>33</v>
      </c>
      <c r="D9" s="194" t="s">
        <v>282</v>
      </c>
      <c r="E9" s="52">
        <v>32</v>
      </c>
      <c r="F9" s="55">
        <v>6.08</v>
      </c>
      <c r="G9" s="53">
        <v>6.2</v>
      </c>
      <c r="H9" s="52">
        <v>1</v>
      </c>
      <c r="I9" s="52">
        <v>1</v>
      </c>
      <c r="J9" s="117">
        <v>8</v>
      </c>
      <c r="K9" s="173"/>
      <c r="M9" s="151" t="s">
        <v>282</v>
      </c>
      <c r="N9" s="63">
        <v>32</v>
      </c>
      <c r="O9" s="54">
        <v>5.97</v>
      </c>
      <c r="P9" s="56">
        <v>5.91</v>
      </c>
      <c r="Q9" s="29">
        <v>2</v>
      </c>
      <c r="R9" s="29">
        <v>1</v>
      </c>
      <c r="S9" s="29">
        <v>1</v>
      </c>
      <c r="T9" s="32"/>
      <c r="U9" s="58"/>
      <c r="V9" s="152"/>
      <c r="W9" s="128"/>
      <c r="X9" s="130"/>
      <c r="Y9" s="130"/>
      <c r="Z9" s="131"/>
      <c r="AA9" s="131"/>
      <c r="AB9" s="131"/>
      <c r="AC9" s="134"/>
    </row>
    <row r="10" spans="1:30" x14ac:dyDescent="0.15">
      <c r="B10" s="1" t="s">
        <v>34</v>
      </c>
      <c r="D10" s="194" t="s">
        <v>290</v>
      </c>
      <c r="E10" s="52">
        <v>24</v>
      </c>
      <c r="F10" s="53">
        <v>6.19</v>
      </c>
      <c r="G10" s="53">
        <v>6.17</v>
      </c>
      <c r="H10" s="52">
        <v>1</v>
      </c>
      <c r="I10" s="52"/>
      <c r="J10" s="52">
        <v>5</v>
      </c>
      <c r="K10" s="173"/>
      <c r="M10" s="151" t="s">
        <v>290</v>
      </c>
      <c r="N10" s="63">
        <v>34</v>
      </c>
      <c r="O10" s="53">
        <v>6.34</v>
      </c>
      <c r="P10" s="53">
        <v>6.24</v>
      </c>
      <c r="Q10" s="29">
        <v>2</v>
      </c>
      <c r="R10" s="29">
        <v>1</v>
      </c>
      <c r="S10" s="117">
        <v>7</v>
      </c>
      <c r="T10" s="32"/>
      <c r="U10" s="58"/>
      <c r="V10" s="151" t="s">
        <v>290</v>
      </c>
      <c r="W10" s="63">
        <v>32</v>
      </c>
      <c r="X10" s="53">
        <v>6.13</v>
      </c>
      <c r="Y10" s="54">
        <v>5.95</v>
      </c>
      <c r="Z10" s="29">
        <v>2</v>
      </c>
      <c r="AA10" s="29">
        <v>1</v>
      </c>
      <c r="AB10" s="29">
        <v>3</v>
      </c>
      <c r="AC10" s="32"/>
    </row>
    <row r="11" spans="1:30" x14ac:dyDescent="0.15">
      <c r="B11" s="1" t="s">
        <v>36</v>
      </c>
      <c r="D11" s="194" t="s">
        <v>286</v>
      </c>
      <c r="E11" s="52">
        <v>16</v>
      </c>
      <c r="F11" s="53">
        <v>6.16</v>
      </c>
      <c r="G11" s="53">
        <v>6.16</v>
      </c>
      <c r="H11" s="52">
        <v>1</v>
      </c>
      <c r="I11" s="52"/>
      <c r="J11" s="52">
        <v>6</v>
      </c>
      <c r="K11" s="173"/>
      <c r="M11" s="151" t="s">
        <v>286</v>
      </c>
      <c r="N11" s="63">
        <v>27</v>
      </c>
      <c r="O11" s="55">
        <v>6.09</v>
      </c>
      <c r="P11" s="56">
        <v>5.91</v>
      </c>
      <c r="Q11" s="29">
        <v>2</v>
      </c>
      <c r="R11" s="29">
        <v>1</v>
      </c>
      <c r="S11" s="29">
        <v>4</v>
      </c>
      <c r="T11" s="32"/>
      <c r="U11" s="58"/>
      <c r="V11" s="151" t="s">
        <v>286</v>
      </c>
      <c r="W11" s="63">
        <v>9</v>
      </c>
      <c r="X11" s="53">
        <v>6.17</v>
      </c>
      <c r="Y11" s="53">
        <v>6.17</v>
      </c>
      <c r="Z11" s="29">
        <v>0</v>
      </c>
      <c r="AA11" s="29"/>
      <c r="AB11" s="29"/>
      <c r="AC11" s="32"/>
    </row>
    <row r="12" spans="1:30" x14ac:dyDescent="0.15">
      <c r="B12" s="1" t="s">
        <v>35</v>
      </c>
      <c r="D12" s="194" t="s">
        <v>283</v>
      </c>
      <c r="E12" s="52">
        <v>19</v>
      </c>
      <c r="F12" s="53">
        <v>6.39</v>
      </c>
      <c r="G12" s="53">
        <v>6.16</v>
      </c>
      <c r="H12" s="52">
        <v>2</v>
      </c>
      <c r="I12" s="52">
        <v>1</v>
      </c>
      <c r="J12" s="52">
        <v>5</v>
      </c>
      <c r="K12" s="173"/>
      <c r="M12" s="151" t="s">
        <v>283</v>
      </c>
      <c r="N12" s="63">
        <v>27</v>
      </c>
      <c r="O12" s="56">
        <v>5.93</v>
      </c>
      <c r="P12" s="54">
        <v>6</v>
      </c>
      <c r="Q12" s="29">
        <v>1</v>
      </c>
      <c r="R12" s="29"/>
      <c r="S12" s="29">
        <v>1</v>
      </c>
      <c r="T12" s="32"/>
      <c r="U12" s="58"/>
      <c r="V12" s="151" t="s">
        <v>283</v>
      </c>
      <c r="W12" s="63">
        <v>34</v>
      </c>
      <c r="X12" s="53">
        <v>6.15</v>
      </c>
      <c r="Y12" s="55">
        <v>6.06</v>
      </c>
      <c r="Z12" s="33">
        <v>3</v>
      </c>
      <c r="AA12" s="29"/>
      <c r="AB12" s="117">
        <v>8</v>
      </c>
      <c r="AC12" s="32"/>
    </row>
    <row r="13" spans="1:30" x14ac:dyDescent="0.15">
      <c r="B13" s="1" t="s">
        <v>37</v>
      </c>
      <c r="D13" s="194" t="s">
        <v>289</v>
      </c>
      <c r="E13" s="52">
        <v>29</v>
      </c>
      <c r="F13" s="53">
        <v>6.21</v>
      </c>
      <c r="G13" s="53">
        <v>6.16</v>
      </c>
      <c r="H13" s="52">
        <v>2</v>
      </c>
      <c r="I13" s="52"/>
      <c r="J13" s="117">
        <v>9</v>
      </c>
      <c r="K13" s="173"/>
      <c r="M13" s="151" t="s">
        <v>289</v>
      </c>
      <c r="N13" s="63">
        <v>31</v>
      </c>
      <c r="O13" s="54">
        <v>5.95</v>
      </c>
      <c r="P13" s="54">
        <v>5.95</v>
      </c>
      <c r="Q13" s="29">
        <v>2</v>
      </c>
      <c r="R13" s="29"/>
      <c r="S13" s="117">
        <v>8</v>
      </c>
      <c r="T13" s="32">
        <v>2</v>
      </c>
      <c r="U13" s="58"/>
      <c r="V13" s="151" t="s">
        <v>289</v>
      </c>
      <c r="W13" s="63">
        <v>24</v>
      </c>
      <c r="X13" s="57">
        <v>5.73</v>
      </c>
      <c r="Y13" s="56">
        <v>5.85</v>
      </c>
      <c r="Z13" s="29">
        <v>0</v>
      </c>
      <c r="AA13" s="29"/>
      <c r="AB13" s="29">
        <v>6</v>
      </c>
      <c r="AC13" s="32"/>
    </row>
    <row r="14" spans="1:30" x14ac:dyDescent="0.15">
      <c r="B14" s="1" t="s">
        <v>38</v>
      </c>
      <c r="D14" s="194" t="s">
        <v>281</v>
      </c>
      <c r="E14" s="52">
        <v>25</v>
      </c>
      <c r="F14" s="53">
        <v>6.12</v>
      </c>
      <c r="G14" s="53">
        <v>6.12</v>
      </c>
      <c r="H14" s="52"/>
      <c r="I14" s="52">
        <v>1</v>
      </c>
      <c r="J14" s="52">
        <v>2</v>
      </c>
      <c r="K14" s="173"/>
      <c r="M14" s="151" t="s">
        <v>281</v>
      </c>
      <c r="N14" s="63">
        <v>3</v>
      </c>
      <c r="O14" s="53">
        <v>6.33</v>
      </c>
      <c r="P14" s="53">
        <v>6.33</v>
      </c>
      <c r="Q14" s="29"/>
      <c r="R14" s="29"/>
      <c r="S14" s="29"/>
      <c r="T14" s="32"/>
      <c r="U14" s="58"/>
      <c r="V14" s="152"/>
      <c r="W14" s="128"/>
      <c r="X14" s="130"/>
      <c r="Y14" s="130"/>
      <c r="Z14" s="131"/>
      <c r="AA14" s="131"/>
      <c r="AB14" s="131"/>
      <c r="AC14" s="134"/>
    </row>
    <row r="15" spans="1:30" x14ac:dyDescent="0.15">
      <c r="B15" s="1" t="s">
        <v>39</v>
      </c>
      <c r="D15" s="194" t="s">
        <v>289</v>
      </c>
      <c r="E15" s="52">
        <v>30</v>
      </c>
      <c r="F15" s="53">
        <v>6.25</v>
      </c>
      <c r="G15" s="53">
        <v>6.1</v>
      </c>
      <c r="H15" s="52">
        <v>2</v>
      </c>
      <c r="I15" s="52">
        <v>2</v>
      </c>
      <c r="J15" s="52">
        <v>5</v>
      </c>
      <c r="K15" s="173">
        <v>1</v>
      </c>
      <c r="M15" s="151" t="s">
        <v>289</v>
      </c>
      <c r="N15" s="63">
        <v>33</v>
      </c>
      <c r="O15" s="53">
        <v>6.2</v>
      </c>
      <c r="P15" s="54">
        <v>5.95</v>
      </c>
      <c r="Q15" s="33">
        <v>3</v>
      </c>
      <c r="R15" s="29">
        <v>2</v>
      </c>
      <c r="S15" s="29">
        <v>6</v>
      </c>
      <c r="T15" s="32"/>
      <c r="U15" s="58"/>
      <c r="V15" s="151" t="s">
        <v>289</v>
      </c>
      <c r="W15" s="63">
        <v>11</v>
      </c>
      <c r="X15" s="57">
        <v>5.68</v>
      </c>
      <c r="Y15" s="57">
        <v>5.68</v>
      </c>
      <c r="Z15" s="29">
        <v>0</v>
      </c>
      <c r="AA15" s="29">
        <v>1</v>
      </c>
      <c r="AB15" s="29">
        <v>2</v>
      </c>
      <c r="AC15" s="32"/>
    </row>
    <row r="16" spans="1:30" x14ac:dyDescent="0.15">
      <c r="B16" s="1" t="s">
        <v>40</v>
      </c>
      <c r="D16" s="194" t="s">
        <v>293</v>
      </c>
      <c r="E16" s="52">
        <v>29</v>
      </c>
      <c r="F16" s="54">
        <v>5.97</v>
      </c>
      <c r="G16" s="55">
        <v>6.09</v>
      </c>
      <c r="H16" s="52"/>
      <c r="I16" s="52">
        <v>1</v>
      </c>
      <c r="J16" s="117">
        <v>7</v>
      </c>
      <c r="K16" s="173">
        <v>1</v>
      </c>
      <c r="M16" s="151" t="s">
        <v>292</v>
      </c>
      <c r="N16" s="63">
        <v>26</v>
      </c>
      <c r="O16" s="54">
        <v>5.94</v>
      </c>
      <c r="P16" s="54">
        <v>5.96</v>
      </c>
      <c r="Q16" s="29">
        <v>1</v>
      </c>
      <c r="R16" s="29">
        <v>1</v>
      </c>
      <c r="S16" s="117">
        <v>9</v>
      </c>
      <c r="T16" s="32"/>
      <c r="U16" s="58"/>
      <c r="V16" s="152"/>
      <c r="W16" s="128"/>
      <c r="X16" s="130"/>
      <c r="Y16" s="130"/>
      <c r="Z16" s="131"/>
      <c r="AA16" s="131"/>
      <c r="AB16" s="131"/>
      <c r="AC16" s="134"/>
    </row>
    <row r="17" spans="2:29" x14ac:dyDescent="0.15">
      <c r="B17" s="1" t="s">
        <v>41</v>
      </c>
      <c r="D17" s="194" t="s">
        <v>289</v>
      </c>
      <c r="E17" s="52">
        <v>26</v>
      </c>
      <c r="F17" s="53">
        <v>6.13</v>
      </c>
      <c r="G17" s="55">
        <v>6.08</v>
      </c>
      <c r="H17" s="33">
        <v>3</v>
      </c>
      <c r="I17" s="52"/>
      <c r="J17" s="117">
        <v>9</v>
      </c>
      <c r="K17" s="173">
        <v>1</v>
      </c>
      <c r="M17" s="151" t="s">
        <v>289</v>
      </c>
      <c r="N17" s="63">
        <v>31</v>
      </c>
      <c r="O17" s="53">
        <v>6.45</v>
      </c>
      <c r="P17" s="55">
        <v>6.08</v>
      </c>
      <c r="Q17" s="33">
        <v>5</v>
      </c>
      <c r="R17" s="29">
        <v>1</v>
      </c>
      <c r="S17" s="117">
        <v>9</v>
      </c>
      <c r="T17" s="32"/>
      <c r="U17" s="58"/>
      <c r="V17" s="151" t="s">
        <v>281</v>
      </c>
      <c r="W17" s="63">
        <v>4</v>
      </c>
      <c r="X17" s="53">
        <v>6.88</v>
      </c>
      <c r="Y17" s="53">
        <v>6.13</v>
      </c>
      <c r="Z17" s="29">
        <v>1</v>
      </c>
      <c r="AA17" s="29"/>
      <c r="AB17" s="29"/>
      <c r="AC17" s="32"/>
    </row>
    <row r="18" spans="2:29" x14ac:dyDescent="0.15">
      <c r="B18" s="1" t="s">
        <v>43</v>
      </c>
      <c r="D18" s="194" t="s">
        <v>281</v>
      </c>
      <c r="E18" s="52">
        <v>14</v>
      </c>
      <c r="F18" s="56">
        <v>5.82</v>
      </c>
      <c r="G18" s="55">
        <v>6.07</v>
      </c>
      <c r="H18" s="52"/>
      <c r="I18" s="52"/>
      <c r="J18" s="117">
        <v>7</v>
      </c>
      <c r="K18" s="173"/>
      <c r="M18" s="151" t="s">
        <v>281</v>
      </c>
      <c r="N18" s="63">
        <v>11</v>
      </c>
      <c r="O18" s="53">
        <v>6.23</v>
      </c>
      <c r="P18" s="55">
        <v>6.09</v>
      </c>
      <c r="Q18" s="29">
        <v>1</v>
      </c>
      <c r="R18" s="29"/>
      <c r="S18" s="29">
        <v>3</v>
      </c>
      <c r="T18" s="32"/>
      <c r="U18" s="58"/>
      <c r="V18" s="151" t="s">
        <v>281</v>
      </c>
      <c r="W18" s="63">
        <v>12</v>
      </c>
      <c r="X18" s="53">
        <v>6.13</v>
      </c>
      <c r="Y18" s="53">
        <v>6.17</v>
      </c>
      <c r="Z18" s="29">
        <v>0</v>
      </c>
      <c r="AA18" s="29"/>
      <c r="AB18" s="29">
        <v>1</v>
      </c>
      <c r="AC18" s="32"/>
    </row>
    <row r="19" spans="2:29" x14ac:dyDescent="0.15">
      <c r="B19" s="1" t="s">
        <v>42</v>
      </c>
      <c r="D19" s="194" t="s">
        <v>285</v>
      </c>
      <c r="E19" s="52">
        <v>23</v>
      </c>
      <c r="F19" s="55">
        <v>6.11</v>
      </c>
      <c r="G19" s="55">
        <v>6.07</v>
      </c>
      <c r="H19" s="52">
        <v>1</v>
      </c>
      <c r="I19" s="52"/>
      <c r="J19" s="52">
        <v>4</v>
      </c>
      <c r="K19" s="173"/>
      <c r="M19" s="151" t="s">
        <v>285</v>
      </c>
      <c r="N19" s="63">
        <v>21</v>
      </c>
      <c r="O19" s="56">
        <v>5.86</v>
      </c>
      <c r="P19" s="56">
        <v>5.88</v>
      </c>
      <c r="Q19" s="29"/>
      <c r="R19" s="29">
        <v>1</v>
      </c>
      <c r="S19" s="29">
        <v>3</v>
      </c>
      <c r="T19" s="32"/>
      <c r="U19" s="58"/>
      <c r="V19" s="151" t="s">
        <v>285</v>
      </c>
      <c r="W19" s="63">
        <v>25</v>
      </c>
      <c r="X19" s="57">
        <v>5.6</v>
      </c>
      <c r="Y19" s="57">
        <v>5.74</v>
      </c>
      <c r="Z19" s="29">
        <v>0</v>
      </c>
      <c r="AA19" s="29"/>
      <c r="AB19" s="29">
        <v>5</v>
      </c>
      <c r="AC19" s="32">
        <v>1</v>
      </c>
    </row>
    <row r="20" spans="2:29" x14ac:dyDescent="0.15">
      <c r="B20" s="1" t="s">
        <v>44</v>
      </c>
      <c r="D20" s="194" t="s">
        <v>283</v>
      </c>
      <c r="E20" s="52">
        <v>29</v>
      </c>
      <c r="F20" s="53">
        <v>6.16</v>
      </c>
      <c r="G20" s="55">
        <v>6.05</v>
      </c>
      <c r="H20" s="52">
        <v>2</v>
      </c>
      <c r="I20" s="33">
        <v>3</v>
      </c>
      <c r="J20" s="165">
        <v>12</v>
      </c>
      <c r="K20" s="173"/>
      <c r="M20" s="151" t="s">
        <v>283</v>
      </c>
      <c r="N20" s="63">
        <v>30</v>
      </c>
      <c r="O20" s="53">
        <v>6.25</v>
      </c>
      <c r="P20" s="53">
        <v>6.2</v>
      </c>
      <c r="Q20" s="29">
        <v>1</v>
      </c>
      <c r="R20" s="29">
        <v>2</v>
      </c>
      <c r="S20" s="117">
        <v>7</v>
      </c>
      <c r="T20" s="32"/>
      <c r="U20" s="58"/>
      <c r="V20" s="151" t="s">
        <v>283</v>
      </c>
      <c r="W20" s="63">
        <v>28</v>
      </c>
      <c r="X20" s="54">
        <v>6</v>
      </c>
      <c r="Y20" s="54">
        <v>5.95</v>
      </c>
      <c r="Z20" s="29">
        <v>2</v>
      </c>
      <c r="AA20" s="29"/>
      <c r="AB20" s="117">
        <v>7</v>
      </c>
      <c r="AC20" s="32">
        <v>1</v>
      </c>
    </row>
    <row r="21" spans="2:29" x14ac:dyDescent="0.15">
      <c r="B21" s="1" t="s">
        <v>45</v>
      </c>
      <c r="D21" s="194" t="s">
        <v>283</v>
      </c>
      <c r="E21" s="52">
        <v>14</v>
      </c>
      <c r="F21" s="53">
        <v>6.75</v>
      </c>
      <c r="G21" s="55">
        <v>6.04</v>
      </c>
      <c r="H21" s="33">
        <v>4</v>
      </c>
      <c r="I21" s="52"/>
      <c r="J21" s="52">
        <v>4</v>
      </c>
      <c r="K21" s="173"/>
      <c r="M21" s="152"/>
      <c r="N21" s="128"/>
      <c r="O21" s="130"/>
      <c r="P21" s="130"/>
      <c r="Q21" s="131"/>
      <c r="R21" s="131"/>
      <c r="S21" s="131"/>
      <c r="T21" s="134"/>
      <c r="U21" s="58"/>
      <c r="V21" s="151" t="s">
        <v>283</v>
      </c>
      <c r="W21" s="63">
        <v>5</v>
      </c>
      <c r="X21" s="57">
        <v>5.2</v>
      </c>
      <c r="Y21" s="57">
        <v>5.4</v>
      </c>
      <c r="Z21" s="29">
        <v>0</v>
      </c>
      <c r="AA21" s="29"/>
      <c r="AB21" s="29"/>
      <c r="AC21" s="32">
        <v>1</v>
      </c>
    </row>
    <row r="22" spans="2:29" x14ac:dyDescent="0.15">
      <c r="B22" s="1" t="s">
        <v>46</v>
      </c>
      <c r="D22" s="194" t="s">
        <v>295</v>
      </c>
      <c r="E22" s="52">
        <v>35</v>
      </c>
      <c r="F22" s="54">
        <v>5.97</v>
      </c>
      <c r="G22" s="55">
        <v>6.03</v>
      </c>
      <c r="H22" s="52">
        <v>1</v>
      </c>
      <c r="I22" s="52">
        <v>1</v>
      </c>
      <c r="J22" s="117">
        <v>8</v>
      </c>
      <c r="K22" s="173"/>
      <c r="M22" s="151" t="s">
        <v>295</v>
      </c>
      <c r="N22" s="63">
        <v>33</v>
      </c>
      <c r="O22" s="53">
        <v>6.18</v>
      </c>
      <c r="P22" s="54">
        <v>5.94</v>
      </c>
      <c r="Q22" s="33">
        <v>4</v>
      </c>
      <c r="R22" s="29"/>
      <c r="S22" s="117">
        <v>8</v>
      </c>
      <c r="T22" s="32"/>
      <c r="U22" s="58"/>
      <c r="V22" s="151" t="s">
        <v>295</v>
      </c>
      <c r="W22" s="63">
        <v>27</v>
      </c>
      <c r="X22" s="57">
        <v>5.59</v>
      </c>
      <c r="Y22" s="56">
        <v>5.83</v>
      </c>
      <c r="Z22" s="29">
        <v>0</v>
      </c>
      <c r="AA22" s="29"/>
      <c r="AB22" s="117">
        <v>7</v>
      </c>
      <c r="AC22" s="32">
        <v>1</v>
      </c>
    </row>
    <row r="23" spans="2:29" x14ac:dyDescent="0.15">
      <c r="B23" s="1" t="s">
        <v>47</v>
      </c>
      <c r="D23" s="194" t="s">
        <v>293</v>
      </c>
      <c r="E23" s="52">
        <v>35</v>
      </c>
      <c r="F23" s="55">
        <v>6.04</v>
      </c>
      <c r="G23" s="55">
        <v>6.03</v>
      </c>
      <c r="H23" s="52">
        <v>1</v>
      </c>
      <c r="I23" s="52">
        <v>1</v>
      </c>
      <c r="J23" s="117">
        <v>7</v>
      </c>
      <c r="K23" s="173"/>
      <c r="M23" s="151" t="s">
        <v>293</v>
      </c>
      <c r="N23" s="63">
        <v>28</v>
      </c>
      <c r="O23" s="56">
        <v>5.82</v>
      </c>
      <c r="P23" s="56">
        <v>5.84</v>
      </c>
      <c r="Q23" s="29">
        <v>1</v>
      </c>
      <c r="R23" s="29"/>
      <c r="S23" s="29">
        <v>3</v>
      </c>
      <c r="T23" s="32"/>
      <c r="U23" s="58"/>
      <c r="V23" s="152"/>
      <c r="W23" s="128"/>
      <c r="X23" s="130"/>
      <c r="Y23" s="130"/>
      <c r="Z23" s="131"/>
      <c r="AA23" s="131"/>
      <c r="AB23" s="131"/>
      <c r="AC23" s="134"/>
    </row>
    <row r="24" spans="2:29" x14ac:dyDescent="0.15">
      <c r="B24" s="1" t="s">
        <v>48</v>
      </c>
      <c r="D24" s="194" t="s">
        <v>296</v>
      </c>
      <c r="E24" s="52">
        <v>22</v>
      </c>
      <c r="F24" s="55">
        <v>6.11</v>
      </c>
      <c r="G24" s="55">
        <v>6.02</v>
      </c>
      <c r="H24" s="52">
        <v>1</v>
      </c>
      <c r="I24" s="52">
        <v>1</v>
      </c>
      <c r="J24" s="52">
        <v>4</v>
      </c>
      <c r="K24" s="173"/>
      <c r="M24" s="151" t="s">
        <v>296</v>
      </c>
      <c r="N24" s="63">
        <v>18</v>
      </c>
      <c r="O24" s="56">
        <v>5.89</v>
      </c>
      <c r="P24" s="56">
        <v>5.83</v>
      </c>
      <c r="Q24" s="29">
        <v>1</v>
      </c>
      <c r="R24" s="29">
        <v>1</v>
      </c>
      <c r="S24" s="29">
        <v>6</v>
      </c>
      <c r="T24" s="32"/>
      <c r="U24" s="58"/>
      <c r="V24" s="152"/>
      <c r="W24" s="128"/>
      <c r="X24" s="130"/>
      <c r="Y24" s="130"/>
      <c r="Z24" s="131"/>
      <c r="AA24" s="131"/>
      <c r="AB24" s="131"/>
      <c r="AC24" s="134"/>
    </row>
    <row r="25" spans="2:29" x14ac:dyDescent="0.15">
      <c r="B25" s="1" t="s">
        <v>49</v>
      </c>
      <c r="D25" s="194" t="s">
        <v>284</v>
      </c>
      <c r="E25" s="52">
        <v>26</v>
      </c>
      <c r="F25" s="54">
        <v>5.98</v>
      </c>
      <c r="G25" s="55">
        <v>6.02</v>
      </c>
      <c r="H25" s="52"/>
      <c r="I25" s="52"/>
      <c r="J25" s="52"/>
      <c r="K25" s="173">
        <v>1</v>
      </c>
      <c r="M25" s="152"/>
      <c r="N25" s="128"/>
      <c r="O25" s="130"/>
      <c r="P25" s="130"/>
      <c r="Q25" s="131"/>
      <c r="R25" s="131"/>
      <c r="S25" s="131"/>
      <c r="T25" s="134"/>
      <c r="U25" s="58"/>
      <c r="V25" s="152"/>
      <c r="W25" s="128"/>
      <c r="X25" s="130"/>
      <c r="Y25" s="130"/>
      <c r="Z25" s="131"/>
      <c r="AA25" s="131"/>
      <c r="AB25" s="131"/>
      <c r="AC25" s="134"/>
    </row>
    <row r="26" spans="2:29" x14ac:dyDescent="0.15">
      <c r="B26" s="1" t="s">
        <v>52</v>
      </c>
      <c r="D26" s="194" t="s">
        <v>286</v>
      </c>
      <c r="E26" s="52">
        <v>32</v>
      </c>
      <c r="F26" s="55">
        <v>6.05</v>
      </c>
      <c r="G26" s="54">
        <v>6</v>
      </c>
      <c r="H26" s="52">
        <v>2</v>
      </c>
      <c r="I26" s="52">
        <v>1</v>
      </c>
      <c r="J26" s="165">
        <v>11</v>
      </c>
      <c r="K26" s="173"/>
      <c r="M26" s="151" t="s">
        <v>286</v>
      </c>
      <c r="N26" s="63">
        <v>11</v>
      </c>
      <c r="O26" s="57">
        <v>5.5</v>
      </c>
      <c r="P26" s="57">
        <v>5.41</v>
      </c>
      <c r="Q26" s="29">
        <v>1</v>
      </c>
      <c r="R26" s="29"/>
      <c r="S26" s="29">
        <v>2</v>
      </c>
      <c r="T26" s="32">
        <v>1</v>
      </c>
      <c r="U26" s="58"/>
      <c r="V26" s="151" t="s">
        <v>286</v>
      </c>
      <c r="W26" s="63">
        <v>33</v>
      </c>
      <c r="X26" s="53">
        <v>6.44</v>
      </c>
      <c r="Y26" s="53">
        <v>6.18</v>
      </c>
      <c r="Z26" s="33">
        <v>3</v>
      </c>
      <c r="AA26" s="29">
        <v>1</v>
      </c>
      <c r="AB26" s="29">
        <v>3</v>
      </c>
      <c r="AC26" s="32"/>
    </row>
    <row r="27" spans="2:29" x14ac:dyDescent="0.15">
      <c r="B27" s="1" t="s">
        <v>50</v>
      </c>
      <c r="D27" s="194" t="s">
        <v>285</v>
      </c>
      <c r="E27" s="52">
        <v>24</v>
      </c>
      <c r="F27" s="53">
        <v>6.15</v>
      </c>
      <c r="G27" s="54">
        <v>6</v>
      </c>
      <c r="H27" s="52">
        <v>1</v>
      </c>
      <c r="I27" s="52">
        <v>2</v>
      </c>
      <c r="J27" s="52">
        <v>3</v>
      </c>
      <c r="K27" s="173"/>
      <c r="M27" s="151" t="s">
        <v>285</v>
      </c>
      <c r="N27" s="63">
        <v>26</v>
      </c>
      <c r="O27" s="57">
        <v>5.79</v>
      </c>
      <c r="P27" s="56">
        <v>5.88</v>
      </c>
      <c r="Q27" s="29"/>
      <c r="R27" s="29"/>
      <c r="S27" s="29">
        <v>3</v>
      </c>
      <c r="T27" s="32">
        <v>1</v>
      </c>
      <c r="U27" s="58"/>
      <c r="V27" s="151" t="s">
        <v>293</v>
      </c>
      <c r="W27" s="63">
        <v>11</v>
      </c>
      <c r="X27" s="56">
        <v>5.82</v>
      </c>
      <c r="Y27" s="57">
        <v>5.77</v>
      </c>
      <c r="Z27" s="29">
        <v>0</v>
      </c>
      <c r="AA27" s="29">
        <v>1</v>
      </c>
      <c r="AB27" s="29">
        <v>1</v>
      </c>
      <c r="AC27" s="32"/>
    </row>
    <row r="28" spans="2:29" x14ac:dyDescent="0.15">
      <c r="B28" s="1" t="s">
        <v>51</v>
      </c>
      <c r="D28" s="194" t="s">
        <v>293</v>
      </c>
      <c r="E28" s="52">
        <v>20</v>
      </c>
      <c r="F28" s="53">
        <v>6.2</v>
      </c>
      <c r="G28" s="54">
        <v>6</v>
      </c>
      <c r="H28" s="52">
        <v>2</v>
      </c>
      <c r="I28" s="52"/>
      <c r="J28" s="52">
        <v>4</v>
      </c>
      <c r="K28" s="173"/>
      <c r="M28" s="151" t="s">
        <v>297</v>
      </c>
      <c r="N28" s="63">
        <v>34</v>
      </c>
      <c r="O28" s="54">
        <v>5.96</v>
      </c>
      <c r="P28" s="56">
        <v>5.84</v>
      </c>
      <c r="Q28" s="33">
        <v>3</v>
      </c>
      <c r="R28" s="29"/>
      <c r="S28" s="117">
        <v>8</v>
      </c>
      <c r="T28" s="32">
        <v>1</v>
      </c>
      <c r="U28" s="58"/>
      <c r="V28" s="151" t="s">
        <v>297</v>
      </c>
      <c r="W28" s="63">
        <v>33</v>
      </c>
      <c r="X28" s="57">
        <v>5.64</v>
      </c>
      <c r="Y28" s="57">
        <v>5.68</v>
      </c>
      <c r="Z28" s="29">
        <v>1</v>
      </c>
      <c r="AA28" s="29"/>
      <c r="AB28" s="29">
        <v>5</v>
      </c>
      <c r="AC28" s="32"/>
    </row>
    <row r="29" spans="2:29" x14ac:dyDescent="0.15">
      <c r="B29" s="1" t="s">
        <v>53</v>
      </c>
      <c r="D29" s="194" t="s">
        <v>283</v>
      </c>
      <c r="E29" s="52">
        <v>32</v>
      </c>
      <c r="F29" s="55">
        <v>6.02</v>
      </c>
      <c r="G29" s="54">
        <v>5.98</v>
      </c>
      <c r="H29" s="52">
        <v>2</v>
      </c>
      <c r="I29" s="52">
        <v>1</v>
      </c>
      <c r="J29" s="117">
        <v>8</v>
      </c>
      <c r="K29" s="173">
        <v>2</v>
      </c>
      <c r="M29" s="151" t="s">
        <v>283</v>
      </c>
      <c r="N29" s="63">
        <v>37</v>
      </c>
      <c r="O29" s="53">
        <v>6.12</v>
      </c>
      <c r="P29" s="53">
        <v>6.12</v>
      </c>
      <c r="Q29" s="29">
        <v>1</v>
      </c>
      <c r="R29" s="29"/>
      <c r="S29" s="29">
        <v>6</v>
      </c>
      <c r="T29" s="32"/>
      <c r="U29" s="58"/>
      <c r="V29" s="152"/>
      <c r="W29" s="128"/>
      <c r="X29" s="130"/>
      <c r="Y29" s="130"/>
      <c r="Z29" s="131"/>
      <c r="AA29" s="131"/>
      <c r="AB29" s="131"/>
      <c r="AC29" s="134"/>
    </row>
    <row r="30" spans="2:29" x14ac:dyDescent="0.15">
      <c r="B30" s="1" t="s">
        <v>55</v>
      </c>
      <c r="D30" s="194" t="s">
        <v>288</v>
      </c>
      <c r="E30" s="52">
        <v>16</v>
      </c>
      <c r="F30" s="53">
        <v>6.41</v>
      </c>
      <c r="G30" s="54">
        <v>5.97</v>
      </c>
      <c r="H30" s="52">
        <v>2</v>
      </c>
      <c r="I30" s="52">
        <v>1</v>
      </c>
      <c r="J30" s="52"/>
      <c r="K30" s="173"/>
      <c r="M30" s="151" t="s">
        <v>288</v>
      </c>
      <c r="N30" s="63">
        <v>10</v>
      </c>
      <c r="O30" s="57">
        <v>5.5</v>
      </c>
      <c r="P30" s="57">
        <v>5.55</v>
      </c>
      <c r="Q30" s="29"/>
      <c r="R30" s="29"/>
      <c r="S30" s="29">
        <v>1</v>
      </c>
      <c r="T30" s="32"/>
      <c r="U30" s="58"/>
      <c r="V30" s="152"/>
      <c r="W30" s="128"/>
      <c r="X30" s="130"/>
      <c r="Y30" s="130"/>
      <c r="Z30" s="131"/>
      <c r="AA30" s="131"/>
      <c r="AB30" s="131"/>
      <c r="AC30" s="134"/>
    </row>
    <row r="31" spans="2:29" x14ac:dyDescent="0.15">
      <c r="B31" s="1" t="s">
        <v>54</v>
      </c>
      <c r="D31" s="194" t="s">
        <v>288</v>
      </c>
      <c r="E31" s="52">
        <v>35</v>
      </c>
      <c r="F31" s="53">
        <v>6.34</v>
      </c>
      <c r="G31" s="54">
        <v>5.97</v>
      </c>
      <c r="H31" s="33">
        <v>6</v>
      </c>
      <c r="I31" s="52">
        <v>2</v>
      </c>
      <c r="J31" s="117">
        <v>8</v>
      </c>
      <c r="K31" s="173">
        <v>1</v>
      </c>
      <c r="M31" s="152"/>
      <c r="N31" s="128"/>
      <c r="O31" s="130"/>
      <c r="P31" s="130"/>
      <c r="Q31" s="131"/>
      <c r="R31" s="131"/>
      <c r="S31" s="131"/>
      <c r="T31" s="134"/>
      <c r="U31" s="58"/>
      <c r="V31" s="152"/>
      <c r="W31" s="128"/>
      <c r="X31" s="130"/>
      <c r="Y31" s="130"/>
      <c r="Z31" s="131"/>
      <c r="AA31" s="131"/>
      <c r="AB31" s="131"/>
      <c r="AC31" s="134"/>
    </row>
    <row r="32" spans="2:29" x14ac:dyDescent="0.15">
      <c r="B32" s="1" t="s">
        <v>56</v>
      </c>
      <c r="D32" s="194" t="s">
        <v>281</v>
      </c>
      <c r="E32" s="52">
        <v>27</v>
      </c>
      <c r="F32" s="54">
        <v>6</v>
      </c>
      <c r="G32" s="54">
        <v>5.96</v>
      </c>
      <c r="H32" s="52"/>
      <c r="I32" s="52">
        <v>2</v>
      </c>
      <c r="J32" s="52">
        <v>2</v>
      </c>
      <c r="K32" s="173"/>
      <c r="M32" s="151" t="s">
        <v>281</v>
      </c>
      <c r="N32" s="63">
        <v>29</v>
      </c>
      <c r="O32" s="55">
        <v>6.03</v>
      </c>
      <c r="P32" s="55">
        <v>6.03</v>
      </c>
      <c r="Q32" s="29"/>
      <c r="R32" s="29">
        <v>2</v>
      </c>
      <c r="S32" s="29">
        <v>4</v>
      </c>
      <c r="T32" s="32"/>
      <c r="U32" s="58"/>
      <c r="V32" s="151" t="s">
        <v>281</v>
      </c>
      <c r="W32" s="63">
        <v>29</v>
      </c>
      <c r="X32" s="55">
        <v>6.09</v>
      </c>
      <c r="Y32" s="53">
        <v>6.1</v>
      </c>
      <c r="Z32" s="29">
        <v>0</v>
      </c>
      <c r="AA32" s="29">
        <v>1</v>
      </c>
      <c r="AB32" s="29">
        <v>1</v>
      </c>
      <c r="AC32" s="32">
        <v>1</v>
      </c>
    </row>
    <row r="33" spans="1:30" x14ac:dyDescent="0.15">
      <c r="B33" s="1" t="s">
        <v>57</v>
      </c>
      <c r="D33" s="194" t="s">
        <v>292</v>
      </c>
      <c r="E33" s="52">
        <v>32</v>
      </c>
      <c r="F33" s="55">
        <v>6.03</v>
      </c>
      <c r="G33" s="54">
        <v>5.95</v>
      </c>
      <c r="H33" s="52">
        <v>2</v>
      </c>
      <c r="I33" s="52">
        <v>1</v>
      </c>
      <c r="J33" s="117">
        <v>9</v>
      </c>
      <c r="K33" s="173"/>
      <c r="M33" s="151" t="s">
        <v>292</v>
      </c>
      <c r="N33" s="63">
        <v>15</v>
      </c>
      <c r="O33" s="57">
        <v>5.77</v>
      </c>
      <c r="P33" s="54">
        <v>6</v>
      </c>
      <c r="Q33" s="29"/>
      <c r="R33" s="29"/>
      <c r="S33" s="29">
        <v>5</v>
      </c>
      <c r="T33" s="32">
        <v>1</v>
      </c>
      <c r="U33" s="58"/>
      <c r="V33" s="151" t="s">
        <v>285</v>
      </c>
      <c r="W33" s="63">
        <v>9</v>
      </c>
      <c r="X33" s="57">
        <v>5.61</v>
      </c>
      <c r="Y33" s="57">
        <v>5.78</v>
      </c>
      <c r="Z33" s="29">
        <v>0</v>
      </c>
      <c r="AA33" s="29"/>
      <c r="AB33" s="29">
        <v>3</v>
      </c>
      <c r="AC33" s="32"/>
    </row>
    <row r="34" spans="1:30" x14ac:dyDescent="0.15">
      <c r="B34" s="1" t="s">
        <v>58</v>
      </c>
      <c r="D34" s="194" t="s">
        <v>281</v>
      </c>
      <c r="E34" s="52">
        <v>25</v>
      </c>
      <c r="F34" s="56">
        <v>5.8</v>
      </c>
      <c r="G34" s="54">
        <v>5.94</v>
      </c>
      <c r="H34" s="52">
        <v>1</v>
      </c>
      <c r="I34" s="52">
        <v>1</v>
      </c>
      <c r="J34" s="165">
        <v>11</v>
      </c>
      <c r="K34" s="173"/>
      <c r="M34" s="151" t="s">
        <v>281</v>
      </c>
      <c r="N34" s="63">
        <v>13</v>
      </c>
      <c r="O34" s="57">
        <v>5.77</v>
      </c>
      <c r="P34" s="56">
        <v>5.88</v>
      </c>
      <c r="Q34" s="29"/>
      <c r="R34" s="29"/>
      <c r="S34" s="29">
        <v>3</v>
      </c>
      <c r="T34" s="32"/>
      <c r="U34" s="58"/>
      <c r="V34" s="151" t="s">
        <v>284</v>
      </c>
      <c r="W34" s="63">
        <v>21</v>
      </c>
      <c r="X34" s="55">
        <v>6.02</v>
      </c>
      <c r="Y34" s="54">
        <v>5.98</v>
      </c>
      <c r="Z34" s="29">
        <v>1</v>
      </c>
      <c r="AA34" s="29">
        <v>1</v>
      </c>
      <c r="AB34" s="29">
        <v>4</v>
      </c>
      <c r="AC34" s="32">
        <v>1</v>
      </c>
    </row>
    <row r="35" spans="1:30" x14ac:dyDescent="0.15">
      <c r="B35" s="1" t="s">
        <v>59</v>
      </c>
      <c r="D35" s="194" t="s">
        <v>299</v>
      </c>
      <c r="E35" s="52">
        <v>24</v>
      </c>
      <c r="F35" s="53">
        <v>6.15</v>
      </c>
      <c r="G35" s="54">
        <v>5.94</v>
      </c>
      <c r="H35" s="52">
        <v>2</v>
      </c>
      <c r="I35" s="52">
        <v>1</v>
      </c>
      <c r="J35" s="52">
        <v>4</v>
      </c>
      <c r="K35" s="173"/>
      <c r="M35" s="152"/>
      <c r="N35" s="128"/>
      <c r="O35" s="130"/>
      <c r="P35" s="130"/>
      <c r="Q35" s="131"/>
      <c r="R35" s="131"/>
      <c r="S35" s="131"/>
      <c r="T35" s="134"/>
      <c r="U35" s="58"/>
      <c r="V35" s="152"/>
      <c r="W35" s="128"/>
      <c r="X35" s="130"/>
      <c r="Y35" s="130"/>
      <c r="Z35" s="131"/>
      <c r="AA35" s="131"/>
      <c r="AB35" s="131"/>
      <c r="AC35" s="134"/>
    </row>
    <row r="36" spans="1:30" x14ac:dyDescent="0.15">
      <c r="B36" s="1" t="s">
        <v>60</v>
      </c>
      <c r="D36" s="194" t="s">
        <v>288</v>
      </c>
      <c r="E36" s="52">
        <v>26</v>
      </c>
      <c r="F36" s="55">
        <v>6.08</v>
      </c>
      <c r="G36" s="54">
        <v>5.94</v>
      </c>
      <c r="H36" s="52">
        <v>2</v>
      </c>
      <c r="I36" s="52"/>
      <c r="J36" s="52">
        <v>5</v>
      </c>
      <c r="K36" s="173"/>
      <c r="M36" s="152"/>
      <c r="N36" s="128"/>
      <c r="O36" s="130"/>
      <c r="P36" s="130"/>
      <c r="Q36" s="131"/>
      <c r="R36" s="131"/>
      <c r="S36" s="131"/>
      <c r="T36" s="134"/>
      <c r="U36" s="58"/>
      <c r="V36" s="152"/>
      <c r="W36" s="128"/>
      <c r="X36" s="130"/>
      <c r="Y36" s="130"/>
      <c r="Z36" s="131"/>
      <c r="AA36" s="131"/>
      <c r="AB36" s="131"/>
      <c r="AC36" s="134"/>
    </row>
    <row r="37" spans="1:30" x14ac:dyDescent="0.15">
      <c r="B37" s="1" t="s">
        <v>61</v>
      </c>
      <c r="D37" s="194" t="s">
        <v>281</v>
      </c>
      <c r="E37" s="52">
        <v>23</v>
      </c>
      <c r="F37" s="56">
        <v>5.85</v>
      </c>
      <c r="G37" s="56">
        <v>5.93</v>
      </c>
      <c r="H37" s="52"/>
      <c r="I37" s="52">
        <v>1</v>
      </c>
      <c r="J37" s="52">
        <v>4</v>
      </c>
      <c r="K37" s="173">
        <v>1</v>
      </c>
      <c r="M37" s="152"/>
      <c r="N37" s="128"/>
      <c r="O37" s="130"/>
      <c r="P37" s="130"/>
      <c r="Q37" s="131"/>
      <c r="R37" s="131"/>
      <c r="S37" s="131"/>
      <c r="T37" s="134"/>
      <c r="U37" s="58"/>
      <c r="V37" s="151" t="s">
        <v>283</v>
      </c>
      <c r="W37" s="63">
        <v>35</v>
      </c>
      <c r="X37" s="54">
        <v>5.99</v>
      </c>
      <c r="Y37" s="54">
        <v>5.96</v>
      </c>
      <c r="Z37" s="29">
        <v>2</v>
      </c>
      <c r="AA37" s="29"/>
      <c r="AB37" s="29">
        <v>6</v>
      </c>
      <c r="AC37" s="32"/>
    </row>
    <row r="38" spans="1:30" x14ac:dyDescent="0.15">
      <c r="B38" s="1" t="s">
        <v>66</v>
      </c>
      <c r="D38" s="194" t="s">
        <v>296</v>
      </c>
      <c r="E38" s="52">
        <v>34</v>
      </c>
      <c r="F38" s="57">
        <v>5.79</v>
      </c>
      <c r="G38" s="56">
        <v>5.91</v>
      </c>
      <c r="H38" s="52"/>
      <c r="I38" s="52"/>
      <c r="J38" s="52">
        <v>6</v>
      </c>
      <c r="K38" s="173">
        <v>1</v>
      </c>
      <c r="M38" s="151" t="s">
        <v>296</v>
      </c>
      <c r="N38" s="63">
        <v>18</v>
      </c>
      <c r="O38" s="57">
        <v>5.5</v>
      </c>
      <c r="P38" s="57">
        <v>5.72</v>
      </c>
      <c r="Q38" s="29"/>
      <c r="R38" s="29"/>
      <c r="S38" s="29">
        <v>6</v>
      </c>
      <c r="T38" s="32">
        <v>1</v>
      </c>
      <c r="U38" s="58"/>
      <c r="V38" s="151" t="s">
        <v>293</v>
      </c>
      <c r="W38" s="63">
        <v>34</v>
      </c>
      <c r="X38" s="55">
        <v>6.03</v>
      </c>
      <c r="Y38" s="55">
        <v>6.03</v>
      </c>
      <c r="Z38" s="29">
        <v>1</v>
      </c>
      <c r="AA38" s="29">
        <v>1</v>
      </c>
      <c r="AB38" s="117">
        <v>8</v>
      </c>
      <c r="AC38" s="32"/>
    </row>
    <row r="39" spans="1:30" x14ac:dyDescent="0.15">
      <c r="B39" s="1" t="s">
        <v>67</v>
      </c>
      <c r="D39" s="194" t="s">
        <v>287</v>
      </c>
      <c r="E39" s="52">
        <v>28</v>
      </c>
      <c r="F39" s="56">
        <v>5.82</v>
      </c>
      <c r="G39" s="56">
        <v>5.91</v>
      </c>
      <c r="H39" s="52"/>
      <c r="I39" s="52"/>
      <c r="J39" s="52">
        <v>1</v>
      </c>
      <c r="K39" s="173">
        <v>2</v>
      </c>
      <c r="M39" s="151" t="s">
        <v>291</v>
      </c>
      <c r="N39" s="63">
        <v>31</v>
      </c>
      <c r="O39" s="56">
        <v>5.84</v>
      </c>
      <c r="P39" s="56">
        <v>5.92</v>
      </c>
      <c r="Q39" s="29">
        <v>1</v>
      </c>
      <c r="R39" s="29"/>
      <c r="S39" s="165">
        <v>11</v>
      </c>
      <c r="T39" s="32"/>
      <c r="U39" s="58"/>
      <c r="V39" s="152"/>
      <c r="W39" s="128"/>
      <c r="X39" s="130"/>
      <c r="Y39" s="130"/>
      <c r="Z39" s="131"/>
      <c r="AA39" s="131"/>
      <c r="AB39" s="131"/>
      <c r="AC39" s="134"/>
    </row>
    <row r="40" spans="1:30" x14ac:dyDescent="0.15">
      <c r="B40" s="1" t="s">
        <v>74</v>
      </c>
      <c r="D40" s="194" t="s">
        <v>298</v>
      </c>
      <c r="E40" s="52">
        <v>33</v>
      </c>
      <c r="F40" s="57">
        <v>5.74</v>
      </c>
      <c r="G40" s="56">
        <v>5.89</v>
      </c>
      <c r="H40" s="52">
        <v>1</v>
      </c>
      <c r="I40" s="52"/>
      <c r="J40" s="165">
        <v>12</v>
      </c>
      <c r="K40" s="173">
        <v>2</v>
      </c>
      <c r="M40" s="152"/>
      <c r="N40" s="128"/>
      <c r="O40" s="130"/>
      <c r="P40" s="130"/>
      <c r="Q40" s="131"/>
      <c r="R40" s="131"/>
      <c r="S40" s="131"/>
      <c r="T40" s="134"/>
      <c r="U40" s="58"/>
      <c r="V40" s="151" t="s">
        <v>298</v>
      </c>
      <c r="W40" s="63">
        <v>29</v>
      </c>
      <c r="X40" s="56">
        <v>5.9</v>
      </c>
      <c r="Y40" s="56">
        <v>5.88</v>
      </c>
      <c r="Z40" s="29">
        <v>1</v>
      </c>
      <c r="AA40" s="29">
        <v>2</v>
      </c>
      <c r="AB40" s="117">
        <v>7</v>
      </c>
      <c r="AC40" s="32">
        <v>1</v>
      </c>
    </row>
    <row r="41" spans="1:30" x14ac:dyDescent="0.15">
      <c r="B41" s="1" t="s">
        <v>72</v>
      </c>
      <c r="D41" s="194" t="s">
        <v>296</v>
      </c>
      <c r="E41" s="52">
        <v>28</v>
      </c>
      <c r="F41" s="54">
        <v>6</v>
      </c>
      <c r="G41" s="56">
        <v>5.89</v>
      </c>
      <c r="H41" s="52">
        <v>2</v>
      </c>
      <c r="I41" s="52"/>
      <c r="J41" s="52">
        <v>4</v>
      </c>
      <c r="K41" s="173">
        <v>1</v>
      </c>
      <c r="M41" s="151" t="s">
        <v>296</v>
      </c>
      <c r="N41" s="63">
        <v>22</v>
      </c>
      <c r="O41" s="55">
        <v>6.07</v>
      </c>
      <c r="P41" s="55">
        <v>6.09</v>
      </c>
      <c r="Q41" s="29">
        <v>1</v>
      </c>
      <c r="R41" s="29"/>
      <c r="S41" s="29">
        <v>3</v>
      </c>
      <c r="T41" s="32"/>
      <c r="U41" s="58"/>
      <c r="V41" s="151" t="s">
        <v>296</v>
      </c>
      <c r="W41" s="63">
        <v>28</v>
      </c>
      <c r="X41" s="56">
        <v>5.84</v>
      </c>
      <c r="Y41" s="54">
        <v>5.95</v>
      </c>
      <c r="Z41" s="29">
        <v>0</v>
      </c>
      <c r="AA41" s="29"/>
      <c r="AB41" s="29">
        <v>6</v>
      </c>
      <c r="AC41" s="32"/>
    </row>
    <row r="42" spans="1:30" x14ac:dyDescent="0.15">
      <c r="B42" s="1" t="s">
        <v>79</v>
      </c>
      <c r="D42" s="194" t="s">
        <v>298</v>
      </c>
      <c r="E42" s="52">
        <v>24</v>
      </c>
      <c r="F42" s="55">
        <v>6.02</v>
      </c>
      <c r="G42" s="56">
        <v>5.88</v>
      </c>
      <c r="H42" s="52">
        <v>2</v>
      </c>
      <c r="I42" s="52"/>
      <c r="J42" s="52">
        <v>5</v>
      </c>
      <c r="K42" s="173"/>
      <c r="M42" s="151" t="s">
        <v>288</v>
      </c>
      <c r="N42" s="63">
        <v>20</v>
      </c>
      <c r="O42" s="57">
        <v>5.4</v>
      </c>
      <c r="P42" s="57">
        <v>5.42</v>
      </c>
      <c r="Q42" s="29"/>
      <c r="R42" s="29">
        <v>1</v>
      </c>
      <c r="S42" s="29">
        <v>3</v>
      </c>
      <c r="T42" s="32"/>
      <c r="U42" s="58"/>
      <c r="V42" s="151" t="s">
        <v>288</v>
      </c>
      <c r="W42" s="63">
        <v>24</v>
      </c>
      <c r="X42" s="57">
        <v>5.65</v>
      </c>
      <c r="Y42" s="57">
        <v>5.58</v>
      </c>
      <c r="Z42" s="29">
        <v>1</v>
      </c>
      <c r="AA42" s="29"/>
      <c r="AB42" s="29">
        <v>3</v>
      </c>
      <c r="AC42" s="32"/>
    </row>
    <row r="43" spans="1:30" x14ac:dyDescent="0.15">
      <c r="A43" s="2"/>
      <c r="B43" s="1" t="s">
        <v>77</v>
      </c>
      <c r="C43" s="2"/>
      <c r="D43" s="194" t="s">
        <v>284</v>
      </c>
      <c r="E43" s="52">
        <v>25</v>
      </c>
      <c r="F43" s="56">
        <v>5.82</v>
      </c>
      <c r="G43" s="56">
        <v>5.88</v>
      </c>
      <c r="H43" s="52">
        <v>1</v>
      </c>
      <c r="I43" s="52"/>
      <c r="J43" s="117">
        <v>9</v>
      </c>
      <c r="K43" s="173"/>
      <c r="L43" s="2"/>
      <c r="M43" s="151" t="s">
        <v>284</v>
      </c>
      <c r="N43" s="63">
        <v>10</v>
      </c>
      <c r="O43" s="53">
        <v>6.15</v>
      </c>
      <c r="P43" s="54">
        <v>5.95</v>
      </c>
      <c r="Q43" s="29">
        <v>1</v>
      </c>
      <c r="R43" s="29"/>
      <c r="S43" s="29">
        <v>2</v>
      </c>
      <c r="T43" s="32"/>
      <c r="U43" s="60"/>
      <c r="V43" s="152"/>
      <c r="W43" s="128"/>
      <c r="X43" s="130"/>
      <c r="Y43" s="130"/>
      <c r="Z43" s="131"/>
      <c r="AA43" s="131"/>
      <c r="AB43" s="131"/>
      <c r="AC43" s="134"/>
      <c r="AD43" s="2"/>
    </row>
    <row r="44" spans="1:30" x14ac:dyDescent="0.15">
      <c r="A44" s="2"/>
      <c r="B44" s="1" t="s">
        <v>78</v>
      </c>
      <c r="C44" s="2"/>
      <c r="D44" s="194" t="s">
        <v>293</v>
      </c>
      <c r="E44" s="52">
        <v>33</v>
      </c>
      <c r="F44" s="54">
        <v>5.95</v>
      </c>
      <c r="G44" s="56">
        <v>5.88</v>
      </c>
      <c r="H44" s="52">
        <v>1</v>
      </c>
      <c r="I44" s="33">
        <v>3</v>
      </c>
      <c r="J44" s="117">
        <v>7</v>
      </c>
      <c r="K44" s="173"/>
      <c r="L44" s="2"/>
      <c r="M44" s="151" t="s">
        <v>293</v>
      </c>
      <c r="N44" s="63">
        <v>10</v>
      </c>
      <c r="O44" s="57">
        <v>5.55</v>
      </c>
      <c r="P44" s="57">
        <v>5.65</v>
      </c>
      <c r="Q44" s="29"/>
      <c r="R44" s="29"/>
      <c r="S44" s="29"/>
      <c r="T44" s="32">
        <v>1</v>
      </c>
      <c r="U44" s="60"/>
      <c r="V44" s="152"/>
      <c r="W44" s="128"/>
      <c r="X44" s="130"/>
      <c r="Y44" s="130"/>
      <c r="Z44" s="131"/>
      <c r="AA44" s="131"/>
      <c r="AB44" s="131"/>
      <c r="AC44" s="134"/>
      <c r="AD44" s="2"/>
    </row>
    <row r="45" spans="1:30" x14ac:dyDescent="0.15">
      <c r="B45" s="1" t="s">
        <v>81</v>
      </c>
      <c r="D45" s="194" t="s">
        <v>285</v>
      </c>
      <c r="E45" s="52">
        <v>31</v>
      </c>
      <c r="F45" s="56">
        <v>5.85</v>
      </c>
      <c r="G45" s="56">
        <v>5.87</v>
      </c>
      <c r="H45" s="52">
        <v>1</v>
      </c>
      <c r="I45" s="52">
        <v>1</v>
      </c>
      <c r="J45" s="52">
        <v>5</v>
      </c>
      <c r="K45" s="173">
        <v>2</v>
      </c>
      <c r="M45" s="151" t="s">
        <v>285</v>
      </c>
      <c r="N45" s="63">
        <v>26</v>
      </c>
      <c r="O45" s="57">
        <v>5.63</v>
      </c>
      <c r="P45" s="57">
        <v>5.67</v>
      </c>
      <c r="Q45" s="29">
        <v>1</v>
      </c>
      <c r="R45" s="29"/>
      <c r="S45" s="117">
        <v>8</v>
      </c>
      <c r="T45" s="32"/>
      <c r="U45" s="58"/>
      <c r="V45" s="151" t="s">
        <v>285</v>
      </c>
      <c r="W45" s="63">
        <v>35</v>
      </c>
      <c r="X45" s="55">
        <v>6.11</v>
      </c>
      <c r="Y45" s="54">
        <v>6</v>
      </c>
      <c r="Z45" s="33">
        <v>3</v>
      </c>
      <c r="AA45" s="29"/>
      <c r="AB45" s="29">
        <v>6</v>
      </c>
      <c r="AC45" s="32">
        <v>2</v>
      </c>
    </row>
    <row r="46" spans="1:30" x14ac:dyDescent="0.15">
      <c r="B46" s="1" t="s">
        <v>85</v>
      </c>
      <c r="D46" s="194" t="s">
        <v>295</v>
      </c>
      <c r="E46" s="52">
        <v>32</v>
      </c>
      <c r="F46" s="57">
        <v>5.78</v>
      </c>
      <c r="G46" s="56">
        <v>5.86</v>
      </c>
      <c r="H46" s="52">
        <v>1</v>
      </c>
      <c r="I46" s="52"/>
      <c r="J46" s="165">
        <v>11</v>
      </c>
      <c r="K46" s="173"/>
      <c r="M46" s="152"/>
      <c r="N46" s="128"/>
      <c r="O46" s="130"/>
      <c r="P46" s="130"/>
      <c r="Q46" s="131"/>
      <c r="R46" s="131"/>
      <c r="S46" s="131"/>
      <c r="T46" s="134"/>
      <c r="U46" s="58"/>
      <c r="V46" s="152"/>
      <c r="W46" s="128"/>
      <c r="X46" s="130"/>
      <c r="Y46" s="130"/>
      <c r="Z46" s="131"/>
      <c r="AA46" s="131"/>
      <c r="AB46" s="131"/>
      <c r="AC46" s="134"/>
    </row>
    <row r="47" spans="1:30" x14ac:dyDescent="0.15">
      <c r="B47" s="1" t="s">
        <v>86</v>
      </c>
      <c r="D47" s="194" t="s">
        <v>288</v>
      </c>
      <c r="E47" s="52">
        <v>24</v>
      </c>
      <c r="F47" s="55">
        <v>6.04</v>
      </c>
      <c r="G47" s="56">
        <v>5.85</v>
      </c>
      <c r="H47" s="33">
        <v>3</v>
      </c>
      <c r="I47" s="52"/>
      <c r="J47" s="117">
        <v>9</v>
      </c>
      <c r="K47" s="173"/>
      <c r="M47" s="152"/>
      <c r="N47" s="128"/>
      <c r="O47" s="130"/>
      <c r="P47" s="130"/>
      <c r="Q47" s="131"/>
      <c r="R47" s="131"/>
      <c r="S47" s="131"/>
      <c r="T47" s="134"/>
      <c r="U47" s="58"/>
      <c r="V47" s="152"/>
      <c r="W47" s="128"/>
      <c r="X47" s="130"/>
      <c r="Y47" s="130"/>
      <c r="Z47" s="131"/>
      <c r="AA47" s="131"/>
      <c r="AB47" s="131"/>
      <c r="AC47" s="134"/>
    </row>
    <row r="48" spans="1:30" x14ac:dyDescent="0.15">
      <c r="B48" s="1" t="s">
        <v>88</v>
      </c>
      <c r="D48" s="194" t="s">
        <v>287</v>
      </c>
      <c r="E48" s="52">
        <v>32</v>
      </c>
      <c r="F48" s="57">
        <v>5.64</v>
      </c>
      <c r="G48" s="56">
        <v>5.84</v>
      </c>
      <c r="H48" s="52"/>
      <c r="I48" s="52"/>
      <c r="J48" s="52">
        <v>5</v>
      </c>
      <c r="K48" s="173">
        <v>2</v>
      </c>
      <c r="M48" s="151" t="s">
        <v>287</v>
      </c>
      <c r="N48" s="63">
        <v>28</v>
      </c>
      <c r="O48" s="56">
        <v>5.93</v>
      </c>
      <c r="P48" s="54">
        <v>5.98</v>
      </c>
      <c r="Q48" s="29">
        <v>1</v>
      </c>
      <c r="R48" s="29"/>
      <c r="S48" s="29">
        <v>5</v>
      </c>
      <c r="T48" s="32"/>
      <c r="U48" s="58"/>
      <c r="V48" s="151" t="s">
        <v>287</v>
      </c>
      <c r="W48" s="63">
        <v>36</v>
      </c>
      <c r="X48" s="56">
        <v>5.86</v>
      </c>
      <c r="Y48" s="54">
        <v>5.97</v>
      </c>
      <c r="Z48" s="29">
        <v>0</v>
      </c>
      <c r="AA48" s="29">
        <v>1</v>
      </c>
      <c r="AB48" s="165">
        <v>10</v>
      </c>
      <c r="AC48" s="32"/>
    </row>
    <row r="49" spans="2:29" x14ac:dyDescent="0.15">
      <c r="B49" s="1" t="s">
        <v>89</v>
      </c>
      <c r="D49" s="194" t="s">
        <v>283</v>
      </c>
      <c r="E49" s="52">
        <v>16</v>
      </c>
      <c r="F49" s="57">
        <v>5.66</v>
      </c>
      <c r="G49" s="56">
        <v>5.84</v>
      </c>
      <c r="H49" s="52"/>
      <c r="I49" s="52"/>
      <c r="J49" s="52">
        <v>2</v>
      </c>
      <c r="K49" s="173">
        <v>2</v>
      </c>
      <c r="M49" s="152"/>
      <c r="N49" s="128"/>
      <c r="O49" s="130"/>
      <c r="P49" s="130"/>
      <c r="Q49" s="131"/>
      <c r="R49" s="131"/>
      <c r="S49" s="131"/>
      <c r="T49" s="134"/>
      <c r="U49" s="58"/>
      <c r="V49" s="152"/>
      <c r="W49" s="128"/>
      <c r="X49" s="130"/>
      <c r="Y49" s="130"/>
      <c r="Z49" s="131"/>
      <c r="AA49" s="131"/>
      <c r="AB49" s="131"/>
      <c r="AC49" s="134"/>
    </row>
    <row r="50" spans="2:29" x14ac:dyDescent="0.15">
      <c r="B50" s="1" t="s">
        <v>92</v>
      </c>
      <c r="D50" s="194" t="s">
        <v>295</v>
      </c>
      <c r="E50" s="52">
        <v>24</v>
      </c>
      <c r="F50" s="55">
        <v>6.06</v>
      </c>
      <c r="G50" s="56">
        <v>5.83</v>
      </c>
      <c r="H50" s="33">
        <v>3</v>
      </c>
      <c r="I50" s="52"/>
      <c r="J50" s="52">
        <v>5</v>
      </c>
      <c r="K50" s="173">
        <v>1</v>
      </c>
      <c r="M50" s="151" t="s">
        <v>284</v>
      </c>
      <c r="N50" s="63">
        <v>21</v>
      </c>
      <c r="O50" s="57">
        <v>5.67</v>
      </c>
      <c r="P50" s="57">
        <v>5.62</v>
      </c>
      <c r="Q50" s="29"/>
      <c r="R50" s="29">
        <v>2</v>
      </c>
      <c r="S50" s="29">
        <v>2</v>
      </c>
      <c r="T50" s="32"/>
      <c r="U50" s="58"/>
      <c r="V50" s="151" t="s">
        <v>284</v>
      </c>
      <c r="W50" s="63">
        <v>14</v>
      </c>
      <c r="X50" s="57">
        <v>5.57</v>
      </c>
      <c r="Y50" s="57">
        <v>5.57</v>
      </c>
      <c r="Z50" s="29">
        <v>1</v>
      </c>
      <c r="AA50" s="29"/>
      <c r="AB50" s="29">
        <v>6</v>
      </c>
      <c r="AC50" s="32"/>
    </row>
    <row r="51" spans="2:29" x14ac:dyDescent="0.15">
      <c r="B51" s="1" t="s">
        <v>91</v>
      </c>
      <c r="D51" s="194" t="s">
        <v>299</v>
      </c>
      <c r="E51" s="52">
        <v>32</v>
      </c>
      <c r="F51" s="57">
        <v>5.77</v>
      </c>
      <c r="G51" s="56">
        <v>5.83</v>
      </c>
      <c r="H51" s="52">
        <v>1</v>
      </c>
      <c r="I51" s="52"/>
      <c r="J51" s="52">
        <v>6</v>
      </c>
      <c r="K51" s="173">
        <v>2</v>
      </c>
      <c r="M51" s="152"/>
      <c r="N51" s="128"/>
      <c r="O51" s="130"/>
      <c r="P51" s="130"/>
      <c r="Q51" s="131"/>
      <c r="R51" s="131"/>
      <c r="S51" s="131"/>
      <c r="T51" s="134"/>
      <c r="U51" s="58"/>
      <c r="V51" s="151" t="s">
        <v>372</v>
      </c>
      <c r="W51" s="63">
        <v>16</v>
      </c>
      <c r="X51" s="57">
        <v>5.41</v>
      </c>
      <c r="Y51" s="57">
        <v>5.56</v>
      </c>
      <c r="Z51" s="29">
        <v>0</v>
      </c>
      <c r="AA51" s="29"/>
      <c r="AB51" s="29">
        <v>3</v>
      </c>
      <c r="AC51" s="32">
        <v>1</v>
      </c>
    </row>
    <row r="52" spans="2:29" x14ac:dyDescent="0.15">
      <c r="B52" s="1" t="s">
        <v>99</v>
      </c>
      <c r="D52" s="194" t="s">
        <v>284</v>
      </c>
      <c r="E52" s="52">
        <v>30</v>
      </c>
      <c r="F52" s="56">
        <v>5.82</v>
      </c>
      <c r="G52" s="56">
        <v>5.82</v>
      </c>
      <c r="H52" s="52">
        <v>1</v>
      </c>
      <c r="I52" s="52"/>
      <c r="J52" s="52">
        <v>6</v>
      </c>
      <c r="K52" s="173"/>
      <c r="M52" s="152"/>
      <c r="N52" s="128"/>
      <c r="O52" s="130"/>
      <c r="P52" s="130"/>
      <c r="Q52" s="131"/>
      <c r="R52" s="131"/>
      <c r="S52" s="131"/>
      <c r="T52" s="134"/>
      <c r="U52" s="58"/>
      <c r="V52" s="152"/>
      <c r="W52" s="128"/>
      <c r="X52" s="130"/>
      <c r="Y52" s="130"/>
      <c r="Z52" s="131"/>
      <c r="AA52" s="131"/>
      <c r="AB52" s="131"/>
      <c r="AC52" s="134"/>
    </row>
    <row r="53" spans="2:29" x14ac:dyDescent="0.15">
      <c r="B53" s="1" t="s">
        <v>107</v>
      </c>
      <c r="D53" s="194" t="s">
        <v>284</v>
      </c>
      <c r="E53" s="52">
        <v>11</v>
      </c>
      <c r="F53" s="56">
        <v>5.91</v>
      </c>
      <c r="G53" s="57">
        <v>5.77</v>
      </c>
      <c r="H53" s="52">
        <v>1</v>
      </c>
      <c r="I53" s="52"/>
      <c r="J53" s="52">
        <v>3</v>
      </c>
      <c r="K53" s="173"/>
      <c r="M53" s="152"/>
      <c r="N53" s="128"/>
      <c r="O53" s="130"/>
      <c r="P53" s="130"/>
      <c r="Q53" s="131"/>
      <c r="R53" s="131"/>
      <c r="S53" s="131"/>
      <c r="T53" s="134"/>
      <c r="U53" s="58"/>
      <c r="V53" s="152"/>
      <c r="W53" s="128"/>
      <c r="X53" s="130"/>
      <c r="Y53" s="130"/>
      <c r="Z53" s="131"/>
      <c r="AA53" s="131"/>
      <c r="AB53" s="131"/>
      <c r="AC53" s="134"/>
    </row>
    <row r="54" spans="2:29" x14ac:dyDescent="0.15">
      <c r="B54" s="1" t="s">
        <v>109</v>
      </c>
      <c r="D54" s="194" t="s">
        <v>299</v>
      </c>
      <c r="E54" s="52">
        <v>22</v>
      </c>
      <c r="F54" s="57">
        <v>5.66</v>
      </c>
      <c r="G54" s="57">
        <v>5.75</v>
      </c>
      <c r="H54" s="52"/>
      <c r="I54" s="52"/>
      <c r="J54" s="52">
        <v>2</v>
      </c>
      <c r="K54" s="173">
        <v>1</v>
      </c>
      <c r="M54" s="152"/>
      <c r="N54" s="128"/>
      <c r="O54" s="130"/>
      <c r="P54" s="130"/>
      <c r="Q54" s="131"/>
      <c r="R54" s="131"/>
      <c r="S54" s="131"/>
      <c r="T54" s="134"/>
      <c r="U54" s="58"/>
      <c r="V54" s="152"/>
      <c r="W54" s="128"/>
      <c r="X54" s="130"/>
      <c r="Y54" s="130"/>
      <c r="Z54" s="131"/>
      <c r="AA54" s="131"/>
      <c r="AB54" s="131"/>
      <c r="AC54" s="134"/>
    </row>
    <row r="55" spans="2:29" x14ac:dyDescent="0.15">
      <c r="B55" s="1" t="s">
        <v>118</v>
      </c>
      <c r="D55" s="194" t="s">
        <v>285</v>
      </c>
      <c r="E55" s="52">
        <v>26</v>
      </c>
      <c r="F55" s="57">
        <v>5.6</v>
      </c>
      <c r="G55" s="57">
        <v>5.71</v>
      </c>
      <c r="H55" s="52"/>
      <c r="I55" s="52"/>
      <c r="J55" s="52">
        <v>6</v>
      </c>
      <c r="K55" s="173"/>
      <c r="M55" s="151" t="s">
        <v>285</v>
      </c>
      <c r="N55" s="63">
        <v>22</v>
      </c>
      <c r="O55" s="57">
        <v>5.43</v>
      </c>
      <c r="P55" s="57">
        <v>5.7</v>
      </c>
      <c r="Q55" s="29"/>
      <c r="R55" s="29"/>
      <c r="S55" s="117">
        <v>8</v>
      </c>
      <c r="T55" s="32">
        <v>2</v>
      </c>
      <c r="U55" s="58"/>
      <c r="V55" s="151" t="s">
        <v>285</v>
      </c>
      <c r="W55" s="63">
        <v>33</v>
      </c>
      <c r="X55" s="54">
        <v>5.98</v>
      </c>
      <c r="Y55" s="54">
        <v>5.97</v>
      </c>
      <c r="Z55" s="29">
        <v>2</v>
      </c>
      <c r="AA55" s="29">
        <v>1</v>
      </c>
      <c r="AB55" s="117">
        <v>7</v>
      </c>
      <c r="AC55" s="32">
        <v>1</v>
      </c>
    </row>
    <row r="56" spans="2:29" x14ac:dyDescent="0.15">
      <c r="B56" s="1" t="s">
        <v>119</v>
      </c>
      <c r="D56" s="194" t="s">
        <v>297</v>
      </c>
      <c r="E56" s="52">
        <v>31</v>
      </c>
      <c r="F56" s="57">
        <v>5.6</v>
      </c>
      <c r="G56" s="57">
        <v>5.71</v>
      </c>
      <c r="H56" s="52"/>
      <c r="I56" s="52"/>
      <c r="J56" s="117">
        <v>7</v>
      </c>
      <c r="K56" s="173"/>
      <c r="M56" s="151" t="s">
        <v>297</v>
      </c>
      <c r="N56" s="63">
        <v>21</v>
      </c>
      <c r="O56" s="57">
        <v>5.79</v>
      </c>
      <c r="P56" s="56">
        <v>5.81</v>
      </c>
      <c r="Q56" s="29"/>
      <c r="R56" s="29"/>
      <c r="S56" s="29">
        <v>1</v>
      </c>
      <c r="T56" s="32"/>
      <c r="U56" s="58"/>
      <c r="V56" s="152"/>
      <c r="W56" s="128"/>
      <c r="X56" s="130"/>
      <c r="Y56" s="130"/>
      <c r="Z56" s="131"/>
      <c r="AA56" s="131"/>
      <c r="AB56" s="131"/>
      <c r="AC56" s="134"/>
    </row>
    <row r="57" spans="2:29" x14ac:dyDescent="0.15">
      <c r="B57" s="1" t="s">
        <v>122</v>
      </c>
      <c r="D57" s="194" t="s">
        <v>286</v>
      </c>
      <c r="E57" s="52">
        <v>31</v>
      </c>
      <c r="F57" s="57">
        <v>5.56</v>
      </c>
      <c r="G57" s="57">
        <v>5.69</v>
      </c>
      <c r="H57" s="52">
        <v>1</v>
      </c>
      <c r="I57" s="52"/>
      <c r="J57" s="165">
        <v>12</v>
      </c>
      <c r="K57" s="173">
        <v>1</v>
      </c>
      <c r="M57" s="152"/>
      <c r="N57" s="128"/>
      <c r="O57" s="130"/>
      <c r="P57" s="130"/>
      <c r="Q57" s="131"/>
      <c r="R57" s="131"/>
      <c r="S57" s="131"/>
      <c r="T57" s="134"/>
      <c r="U57" s="58"/>
      <c r="V57" s="152"/>
      <c r="W57" s="128"/>
      <c r="X57" s="130"/>
      <c r="Y57" s="130"/>
      <c r="Z57" s="131"/>
      <c r="AA57" s="131"/>
      <c r="AB57" s="131"/>
      <c r="AC57" s="134"/>
    </row>
    <row r="58" spans="2:29" x14ac:dyDescent="0.15">
      <c r="B58" s="1" t="s">
        <v>125</v>
      </c>
      <c r="D58" s="194" t="s">
        <v>285</v>
      </c>
      <c r="E58" s="52">
        <v>17</v>
      </c>
      <c r="F58" s="57">
        <v>5.47</v>
      </c>
      <c r="G58" s="57">
        <v>5.68</v>
      </c>
      <c r="H58" s="52"/>
      <c r="I58" s="52"/>
      <c r="J58" s="52">
        <v>5</v>
      </c>
      <c r="K58" s="173">
        <v>1</v>
      </c>
      <c r="M58" s="152"/>
      <c r="N58" s="128"/>
      <c r="O58" s="130"/>
      <c r="P58" s="130"/>
      <c r="Q58" s="131"/>
      <c r="R58" s="131"/>
      <c r="S58" s="131"/>
      <c r="T58" s="134"/>
      <c r="U58" s="58"/>
      <c r="V58" s="152"/>
      <c r="W58" s="128"/>
      <c r="X58" s="130"/>
      <c r="Y58" s="130"/>
      <c r="Z58" s="131"/>
      <c r="AA58" s="131"/>
      <c r="AB58" s="131"/>
      <c r="AC58" s="134"/>
    </row>
    <row r="59" spans="2:29" x14ac:dyDescent="0.15">
      <c r="B59" s="1" t="s">
        <v>132</v>
      </c>
      <c r="D59" s="194" t="s">
        <v>284</v>
      </c>
      <c r="E59" s="52">
        <v>24</v>
      </c>
      <c r="F59" s="57">
        <v>5.6</v>
      </c>
      <c r="G59" s="57">
        <v>5.65</v>
      </c>
      <c r="H59" s="52"/>
      <c r="I59" s="52">
        <v>2</v>
      </c>
      <c r="J59" s="52">
        <v>4</v>
      </c>
      <c r="K59" s="173">
        <v>1</v>
      </c>
      <c r="M59" s="151" t="s">
        <v>294</v>
      </c>
      <c r="N59" s="63">
        <v>27</v>
      </c>
      <c r="O59" s="57">
        <v>5.61</v>
      </c>
      <c r="P59" s="57">
        <v>5.72</v>
      </c>
      <c r="Q59" s="29"/>
      <c r="R59" s="29">
        <v>2</v>
      </c>
      <c r="S59" s="29">
        <v>6</v>
      </c>
      <c r="T59" s="32">
        <v>2</v>
      </c>
      <c r="U59" s="58"/>
      <c r="V59" s="151" t="s">
        <v>294</v>
      </c>
      <c r="W59" s="63">
        <v>32</v>
      </c>
      <c r="X59" s="53">
        <v>6.45</v>
      </c>
      <c r="Y59" s="53">
        <v>6.19</v>
      </c>
      <c r="Z59" s="29">
        <v>2</v>
      </c>
      <c r="AA59" s="33">
        <v>6</v>
      </c>
      <c r="AB59" s="29">
        <v>3</v>
      </c>
      <c r="AC59" s="32"/>
    </row>
    <row r="60" spans="2:29" x14ac:dyDescent="0.15">
      <c r="B60" s="1" t="s">
        <v>131</v>
      </c>
      <c r="D60" s="194" t="s">
        <v>286</v>
      </c>
      <c r="E60" s="52">
        <v>24</v>
      </c>
      <c r="F60" s="57">
        <v>5.67</v>
      </c>
      <c r="G60" s="57">
        <v>5.65</v>
      </c>
      <c r="H60" s="52"/>
      <c r="I60" s="52">
        <v>2</v>
      </c>
      <c r="J60" s="52">
        <v>1</v>
      </c>
      <c r="K60" s="173">
        <v>1</v>
      </c>
      <c r="M60" s="151" t="s">
        <v>286</v>
      </c>
      <c r="N60" s="63">
        <v>35</v>
      </c>
      <c r="O60" s="54">
        <v>5.96</v>
      </c>
      <c r="P60" s="57">
        <v>5.76</v>
      </c>
      <c r="Q60" s="29">
        <v>2</v>
      </c>
      <c r="R60" s="29">
        <v>2</v>
      </c>
      <c r="S60" s="29">
        <v>2</v>
      </c>
      <c r="T60" s="32"/>
      <c r="U60" s="58"/>
      <c r="V60" s="151" t="s">
        <v>286</v>
      </c>
      <c r="W60" s="63">
        <v>29</v>
      </c>
      <c r="X60" s="53">
        <v>6.31</v>
      </c>
      <c r="Y60" s="53">
        <v>6.1</v>
      </c>
      <c r="Z60" s="29">
        <v>2</v>
      </c>
      <c r="AA60" s="29">
        <v>1</v>
      </c>
      <c r="AB60" s="29">
        <v>2</v>
      </c>
      <c r="AC60" s="32"/>
    </row>
    <row r="61" spans="2:29" x14ac:dyDescent="0.15">
      <c r="B61" s="1" t="s">
        <v>141</v>
      </c>
      <c r="D61" s="194" t="s">
        <v>292</v>
      </c>
      <c r="E61" s="52">
        <v>19</v>
      </c>
      <c r="F61" s="57">
        <v>5.34</v>
      </c>
      <c r="G61" s="57">
        <v>5.55</v>
      </c>
      <c r="H61" s="52"/>
      <c r="I61" s="52"/>
      <c r="J61" s="52">
        <v>2</v>
      </c>
      <c r="K61" s="173">
        <v>1</v>
      </c>
      <c r="M61" s="151" t="s">
        <v>370</v>
      </c>
      <c r="N61" s="63">
        <v>25</v>
      </c>
      <c r="O61" s="54">
        <v>5.96</v>
      </c>
      <c r="P61" s="56">
        <v>5.82</v>
      </c>
      <c r="Q61" s="29">
        <v>2</v>
      </c>
      <c r="R61" s="29">
        <v>1</v>
      </c>
      <c r="S61" s="29">
        <v>3</v>
      </c>
      <c r="T61" s="32"/>
      <c r="U61" s="58"/>
      <c r="V61" s="151" t="s">
        <v>370</v>
      </c>
      <c r="W61" s="63">
        <v>21</v>
      </c>
      <c r="X61" s="57">
        <v>5.57</v>
      </c>
      <c r="Y61" s="57">
        <v>5.64</v>
      </c>
      <c r="Z61" s="29">
        <v>0</v>
      </c>
      <c r="AA61" s="29"/>
      <c r="AB61" s="29">
        <v>3</v>
      </c>
      <c r="AC61" s="32"/>
    </row>
    <row r="62" spans="2:29" ht="9" thickBot="1" x14ac:dyDescent="0.2">
      <c r="B62" s="1" t="s">
        <v>143</v>
      </c>
      <c r="D62" s="195" t="s">
        <v>286</v>
      </c>
      <c r="E62" s="174">
        <v>27</v>
      </c>
      <c r="F62" s="72">
        <v>5.63</v>
      </c>
      <c r="G62" s="72">
        <v>5.54</v>
      </c>
      <c r="H62" s="174">
        <v>1</v>
      </c>
      <c r="I62" s="175">
        <v>4</v>
      </c>
      <c r="J62" s="176">
        <v>9</v>
      </c>
      <c r="K62" s="177"/>
      <c r="M62" s="169"/>
      <c r="N62" s="136"/>
      <c r="O62" s="138"/>
      <c r="P62" s="138"/>
      <c r="Q62" s="170"/>
      <c r="R62" s="170"/>
      <c r="S62" s="170"/>
      <c r="T62" s="141"/>
      <c r="U62" s="58"/>
      <c r="V62" s="169"/>
      <c r="W62" s="136"/>
      <c r="X62" s="138"/>
      <c r="Y62" s="138"/>
      <c r="Z62" s="170"/>
      <c r="AA62" s="170"/>
      <c r="AB62" s="170"/>
      <c r="AC62" s="141"/>
    </row>
    <row r="63" spans="2:29" x14ac:dyDescent="0.15">
      <c r="E63" s="15"/>
      <c r="F63" s="15"/>
      <c r="G63" s="15"/>
      <c r="H63" s="15"/>
      <c r="I63" s="15"/>
      <c r="J63" s="15"/>
      <c r="K63" s="15"/>
      <c r="N63" s="15"/>
      <c r="O63" s="15"/>
      <c r="P63" s="15"/>
      <c r="Q63" s="15"/>
      <c r="R63" s="15"/>
      <c r="S63" s="15"/>
      <c r="T63" s="15"/>
      <c r="W63" s="15"/>
      <c r="X63" s="15"/>
      <c r="Y63" s="15"/>
      <c r="Z63" s="15"/>
      <c r="AA63" s="15"/>
      <c r="AB63" s="15"/>
      <c r="AC63" s="15"/>
    </row>
    <row r="64" spans="2:29" x14ac:dyDescent="0.15">
      <c r="E64" s="15"/>
      <c r="F64" s="15"/>
      <c r="G64" s="15"/>
      <c r="H64" s="15"/>
      <c r="I64" s="15"/>
      <c r="J64" s="15"/>
      <c r="K64" s="15"/>
      <c r="N64" s="15"/>
      <c r="O64" s="15"/>
      <c r="P64" s="15"/>
      <c r="Q64" s="15"/>
      <c r="R64" s="15"/>
      <c r="S64" s="15"/>
      <c r="T64" s="15"/>
      <c r="W64" s="15"/>
      <c r="X64" s="15"/>
      <c r="Y64" s="15"/>
      <c r="Z64" s="15"/>
      <c r="AA64" s="15"/>
      <c r="AB64" s="15"/>
      <c r="AC64" s="15"/>
    </row>
    <row r="65" spans="5:29" x14ac:dyDescent="0.15">
      <c r="E65" s="15"/>
      <c r="F65" s="15"/>
      <c r="G65" s="15"/>
      <c r="H65" s="15"/>
      <c r="I65" s="15"/>
      <c r="J65" s="15"/>
      <c r="K65" s="15"/>
      <c r="N65" s="15"/>
      <c r="O65" s="15"/>
      <c r="P65" s="15"/>
      <c r="Q65" s="15"/>
      <c r="R65" s="15"/>
      <c r="S65" s="15"/>
      <c r="T65" s="15"/>
      <c r="W65" s="15"/>
      <c r="X65" s="15"/>
      <c r="Y65" s="15"/>
      <c r="Z65" s="15"/>
      <c r="AA65" s="15"/>
      <c r="AB65" s="15"/>
      <c r="AC65" s="15"/>
    </row>
    <row r="66" spans="5:29" x14ac:dyDescent="0.15">
      <c r="E66" s="15"/>
      <c r="F66" s="15"/>
      <c r="G66" s="15"/>
      <c r="H66" s="15"/>
      <c r="I66" s="15"/>
      <c r="J66" s="15"/>
      <c r="K66" s="15"/>
      <c r="N66" s="15"/>
      <c r="O66" s="15"/>
      <c r="P66" s="15"/>
      <c r="Q66" s="15"/>
      <c r="R66" s="15"/>
      <c r="S66" s="15"/>
      <c r="T66" s="15"/>
      <c r="W66" s="15"/>
      <c r="X66" s="15"/>
      <c r="Y66" s="15"/>
      <c r="Z66" s="15"/>
      <c r="AA66" s="15"/>
      <c r="AB66" s="15"/>
      <c r="AC66" s="15"/>
    </row>
    <row r="67" spans="5:29" x14ac:dyDescent="0.15">
      <c r="E67" s="15"/>
      <c r="F67" s="15"/>
      <c r="G67" s="15"/>
      <c r="H67" s="15"/>
      <c r="I67" s="15"/>
      <c r="J67" s="15"/>
      <c r="K67" s="15"/>
      <c r="N67" s="15"/>
      <c r="O67" s="15"/>
      <c r="P67" s="15"/>
      <c r="Q67" s="15"/>
      <c r="R67" s="15"/>
      <c r="S67" s="15"/>
      <c r="T67" s="15"/>
      <c r="W67" s="15"/>
      <c r="X67" s="15"/>
      <c r="Y67" s="15"/>
      <c r="Z67" s="15"/>
      <c r="AA67" s="15"/>
      <c r="AB67" s="15"/>
      <c r="AC67" s="15"/>
    </row>
    <row r="68" spans="5:29" x14ac:dyDescent="0.15">
      <c r="E68" s="15"/>
      <c r="F68" s="15"/>
      <c r="G68" s="15"/>
      <c r="H68" s="15"/>
      <c r="I68" s="15"/>
      <c r="J68" s="15"/>
      <c r="K68" s="15"/>
      <c r="N68" s="15"/>
      <c r="O68" s="15"/>
      <c r="P68" s="15"/>
      <c r="Q68" s="15"/>
      <c r="R68" s="15"/>
      <c r="S68" s="15"/>
      <c r="T68" s="15"/>
      <c r="W68" s="15"/>
      <c r="X68" s="15"/>
      <c r="Y68" s="15"/>
      <c r="Z68" s="15"/>
      <c r="AA68" s="15"/>
      <c r="AB68" s="15"/>
      <c r="AC68" s="15"/>
    </row>
    <row r="69" spans="5:29" x14ac:dyDescent="0.15">
      <c r="E69" s="15"/>
      <c r="F69" s="15"/>
      <c r="G69" s="15"/>
      <c r="H69" s="15"/>
      <c r="I69" s="15"/>
      <c r="J69" s="15"/>
      <c r="K69" s="15"/>
      <c r="N69" s="15"/>
      <c r="O69" s="15"/>
      <c r="P69" s="15"/>
      <c r="Q69" s="15"/>
      <c r="R69" s="15"/>
      <c r="S69" s="15"/>
      <c r="T69" s="15"/>
      <c r="W69" s="15"/>
      <c r="X69" s="15"/>
      <c r="Y69" s="15"/>
      <c r="Z69" s="15"/>
      <c r="AA69" s="15"/>
      <c r="AB69" s="15"/>
      <c r="AC69" s="15"/>
    </row>
    <row r="70" spans="5:29" x14ac:dyDescent="0.15">
      <c r="E70" s="15"/>
      <c r="F70" s="15"/>
      <c r="G70" s="15"/>
      <c r="H70" s="15"/>
      <c r="I70" s="15"/>
      <c r="J70" s="15"/>
      <c r="K70" s="15"/>
      <c r="N70" s="15"/>
      <c r="O70" s="15"/>
      <c r="P70" s="15"/>
      <c r="Q70" s="15"/>
      <c r="R70" s="15"/>
      <c r="S70" s="15"/>
      <c r="T70" s="15"/>
      <c r="W70" s="15"/>
      <c r="X70" s="15"/>
      <c r="Y70" s="15"/>
      <c r="Z70" s="15"/>
      <c r="AA70" s="15"/>
      <c r="AB70" s="15"/>
      <c r="AC70" s="15"/>
    </row>
    <row r="71" spans="5:29" x14ac:dyDescent="0.15">
      <c r="E71" s="15"/>
      <c r="F71" s="15"/>
      <c r="G71" s="15"/>
      <c r="H71" s="15"/>
      <c r="I71" s="15"/>
      <c r="J71" s="15"/>
      <c r="K71" s="15"/>
      <c r="N71" s="15"/>
      <c r="O71" s="15"/>
      <c r="P71" s="15"/>
      <c r="Q71" s="15"/>
      <c r="R71" s="15"/>
      <c r="S71" s="15"/>
      <c r="T71" s="15"/>
      <c r="W71" s="15"/>
      <c r="X71" s="15"/>
      <c r="Y71" s="15"/>
      <c r="Z71" s="15"/>
      <c r="AA71" s="15"/>
      <c r="AB71" s="15"/>
      <c r="AC71" s="15"/>
    </row>
    <row r="72" spans="5:29" x14ac:dyDescent="0.15">
      <c r="E72" s="15"/>
      <c r="F72" s="15"/>
      <c r="G72" s="15"/>
      <c r="H72" s="15"/>
      <c r="I72" s="15"/>
      <c r="J72" s="15"/>
      <c r="K72" s="15"/>
      <c r="N72" s="15"/>
      <c r="O72" s="15"/>
      <c r="P72" s="15"/>
      <c r="Q72" s="15"/>
      <c r="R72" s="15"/>
      <c r="S72" s="15"/>
      <c r="T72" s="15"/>
      <c r="W72" s="15"/>
      <c r="X72" s="15"/>
      <c r="Y72" s="15"/>
      <c r="Z72" s="15"/>
      <c r="AA72" s="15"/>
      <c r="AB72" s="15"/>
      <c r="AC72" s="15"/>
    </row>
    <row r="73" spans="5:29" x14ac:dyDescent="0.15">
      <c r="E73" s="15"/>
      <c r="F73" s="15"/>
      <c r="G73" s="15"/>
      <c r="H73" s="15"/>
      <c r="I73" s="15"/>
      <c r="J73" s="15"/>
      <c r="K73" s="15"/>
      <c r="N73" s="15"/>
      <c r="O73" s="15"/>
      <c r="P73" s="15"/>
      <c r="Q73" s="15"/>
      <c r="R73" s="15"/>
      <c r="S73" s="15"/>
      <c r="T73" s="15"/>
      <c r="W73" s="15"/>
      <c r="X73" s="15"/>
      <c r="Y73" s="15"/>
      <c r="Z73" s="15"/>
      <c r="AA73" s="15"/>
      <c r="AB73" s="15"/>
      <c r="AC73" s="15"/>
    </row>
    <row r="74" spans="5:29" x14ac:dyDescent="0.15">
      <c r="E74" s="15"/>
      <c r="F74" s="15"/>
      <c r="G74" s="15"/>
      <c r="H74" s="15"/>
      <c r="I74" s="15"/>
      <c r="J74" s="15"/>
      <c r="K74" s="15"/>
      <c r="N74" s="15"/>
      <c r="O74" s="15"/>
      <c r="P74" s="15"/>
      <c r="Q74" s="15"/>
      <c r="R74" s="15"/>
      <c r="S74" s="15"/>
      <c r="T74" s="15"/>
      <c r="W74" s="15"/>
      <c r="X74" s="15"/>
      <c r="Y74" s="15"/>
      <c r="Z74" s="15"/>
      <c r="AA74" s="15"/>
      <c r="AB74" s="15"/>
      <c r="AC74" s="15"/>
    </row>
    <row r="75" spans="5:29" x14ac:dyDescent="0.15">
      <c r="E75" s="15"/>
      <c r="F75" s="15"/>
      <c r="G75" s="15"/>
      <c r="H75" s="15"/>
      <c r="I75" s="15"/>
      <c r="J75" s="15"/>
      <c r="K75" s="15"/>
      <c r="N75" s="15"/>
      <c r="O75" s="15"/>
      <c r="P75" s="15"/>
      <c r="Q75" s="15"/>
      <c r="R75" s="15"/>
      <c r="S75" s="15"/>
      <c r="T75" s="15"/>
      <c r="W75" s="15"/>
      <c r="X75" s="15"/>
      <c r="Y75" s="15"/>
      <c r="Z75" s="15"/>
      <c r="AA75" s="15"/>
      <c r="AB75" s="15"/>
      <c r="AC75" s="15"/>
    </row>
    <row r="76" spans="5:29" x14ac:dyDescent="0.15">
      <c r="E76" s="15"/>
      <c r="F76" s="15"/>
      <c r="G76" s="15"/>
      <c r="H76" s="15"/>
      <c r="I76" s="15"/>
      <c r="J76" s="15"/>
      <c r="K76" s="15"/>
      <c r="N76" s="15"/>
      <c r="O76" s="15"/>
      <c r="P76" s="15"/>
      <c r="Q76" s="15"/>
      <c r="R76" s="15"/>
      <c r="S76" s="15"/>
      <c r="T76" s="15"/>
      <c r="W76" s="15"/>
      <c r="X76" s="15"/>
      <c r="Y76" s="15"/>
      <c r="Z76" s="15"/>
      <c r="AA76" s="15"/>
      <c r="AB76" s="15"/>
      <c r="AC76" s="15"/>
    </row>
    <row r="77" spans="5:29" x14ac:dyDescent="0.15">
      <c r="E77" s="15"/>
      <c r="F77" s="15"/>
      <c r="G77" s="15"/>
      <c r="H77" s="15"/>
      <c r="I77" s="15"/>
      <c r="J77" s="15"/>
      <c r="K77" s="15"/>
      <c r="N77" s="15"/>
      <c r="O77" s="15"/>
      <c r="P77" s="15"/>
      <c r="Q77" s="15"/>
      <c r="R77" s="15"/>
      <c r="S77" s="15"/>
      <c r="T77" s="15"/>
      <c r="W77" s="15"/>
      <c r="X77" s="15"/>
      <c r="Y77" s="15"/>
      <c r="Z77" s="15"/>
      <c r="AA77" s="15"/>
      <c r="AB77" s="15"/>
      <c r="AC77" s="15"/>
    </row>
    <row r="78" spans="5:29" x14ac:dyDescent="0.15">
      <c r="E78" s="15"/>
      <c r="F78" s="15"/>
      <c r="G78" s="15"/>
      <c r="H78" s="15"/>
      <c r="I78" s="15"/>
      <c r="J78" s="15"/>
      <c r="K78" s="15"/>
      <c r="N78" s="15"/>
      <c r="O78" s="15"/>
      <c r="P78" s="15"/>
      <c r="Q78" s="15"/>
      <c r="R78" s="15"/>
      <c r="S78" s="15"/>
      <c r="T78" s="15"/>
      <c r="W78" s="15"/>
      <c r="X78" s="15"/>
      <c r="Y78" s="15"/>
      <c r="Z78" s="15"/>
      <c r="AA78" s="15"/>
      <c r="AB78" s="15"/>
      <c r="AC78" s="15"/>
    </row>
    <row r="79" spans="5:29" x14ac:dyDescent="0.15">
      <c r="E79" s="15"/>
      <c r="F79" s="15"/>
      <c r="G79" s="15"/>
      <c r="H79" s="15"/>
      <c r="I79" s="15"/>
      <c r="J79" s="15"/>
      <c r="K79" s="15"/>
      <c r="N79" s="15"/>
      <c r="O79" s="15"/>
      <c r="P79" s="15"/>
      <c r="Q79" s="15"/>
      <c r="R79" s="15"/>
      <c r="S79" s="15"/>
      <c r="T79" s="15"/>
      <c r="W79" s="15"/>
      <c r="X79" s="15"/>
      <c r="Y79" s="15"/>
      <c r="Z79" s="15"/>
      <c r="AA79" s="15"/>
      <c r="AB79" s="15"/>
      <c r="AC79" s="15"/>
    </row>
    <row r="80" spans="5:29" x14ac:dyDescent="0.15">
      <c r="E80" s="15"/>
      <c r="F80" s="15"/>
      <c r="G80" s="15"/>
      <c r="H80" s="15"/>
      <c r="I80" s="15"/>
      <c r="J80" s="15"/>
      <c r="K80" s="15"/>
      <c r="N80" s="15"/>
      <c r="O80" s="15"/>
      <c r="P80" s="15"/>
      <c r="Q80" s="15"/>
      <c r="R80" s="15"/>
      <c r="S80" s="15"/>
      <c r="T80" s="15"/>
      <c r="W80" s="15"/>
      <c r="X80" s="15"/>
      <c r="Y80" s="15"/>
      <c r="Z80" s="15"/>
      <c r="AA80" s="15"/>
      <c r="AB80" s="15"/>
      <c r="AC80" s="15"/>
    </row>
    <row r="81" spans="5:29" x14ac:dyDescent="0.15">
      <c r="E81" s="15"/>
      <c r="F81" s="15"/>
      <c r="G81" s="15"/>
      <c r="H81" s="15"/>
      <c r="I81" s="15"/>
      <c r="J81" s="15"/>
      <c r="K81" s="15"/>
      <c r="N81" s="15"/>
      <c r="O81" s="15"/>
      <c r="P81" s="15"/>
      <c r="Q81" s="15"/>
      <c r="R81" s="15"/>
      <c r="S81" s="15"/>
      <c r="T81" s="15"/>
      <c r="W81" s="15"/>
      <c r="X81" s="15"/>
      <c r="Y81" s="15"/>
      <c r="Z81" s="15"/>
      <c r="AA81" s="15"/>
      <c r="AB81" s="15"/>
      <c r="AC81" s="15"/>
    </row>
    <row r="82" spans="5:29" x14ac:dyDescent="0.15">
      <c r="E82" s="15"/>
      <c r="F82" s="15"/>
      <c r="G82" s="15"/>
      <c r="H82" s="15"/>
      <c r="I82" s="15"/>
      <c r="J82" s="15"/>
      <c r="K82" s="15"/>
      <c r="N82" s="15"/>
      <c r="O82" s="15"/>
      <c r="P82" s="15"/>
      <c r="Q82" s="15"/>
      <c r="R82" s="15"/>
      <c r="S82" s="15"/>
      <c r="T82" s="15"/>
      <c r="W82" s="15"/>
      <c r="X82" s="15"/>
      <c r="Y82" s="15"/>
      <c r="Z82" s="15"/>
      <c r="AA82" s="15"/>
      <c r="AB82" s="15"/>
      <c r="AC82" s="15"/>
    </row>
    <row r="83" spans="5:29" x14ac:dyDescent="0.15">
      <c r="E83" s="15"/>
      <c r="F83" s="15"/>
      <c r="G83" s="15"/>
      <c r="H83" s="15"/>
      <c r="I83" s="15"/>
      <c r="J83" s="15"/>
      <c r="K83" s="15"/>
      <c r="N83" s="15"/>
      <c r="O83" s="15"/>
      <c r="P83" s="15"/>
      <c r="Q83" s="15"/>
      <c r="R83" s="15"/>
      <c r="S83" s="15"/>
      <c r="T83" s="15"/>
      <c r="W83" s="15"/>
      <c r="X83" s="15"/>
      <c r="Y83" s="15"/>
      <c r="Z83" s="15"/>
      <c r="AA83" s="15"/>
      <c r="AB83" s="15"/>
      <c r="AC83" s="15"/>
    </row>
    <row r="84" spans="5:29" x14ac:dyDescent="0.15">
      <c r="E84" s="15"/>
      <c r="F84" s="15"/>
      <c r="G84" s="15"/>
      <c r="H84" s="15"/>
      <c r="I84" s="15"/>
      <c r="J84" s="15"/>
      <c r="K84" s="15"/>
      <c r="N84" s="15"/>
      <c r="O84" s="15"/>
      <c r="P84" s="15"/>
      <c r="Q84" s="15"/>
      <c r="R84" s="15"/>
      <c r="S84" s="15"/>
      <c r="T84" s="15"/>
      <c r="W84" s="15"/>
      <c r="X84" s="15"/>
      <c r="Y84" s="15"/>
      <c r="Z84" s="15"/>
      <c r="AA84" s="15"/>
      <c r="AB84" s="15"/>
      <c r="AC84" s="15"/>
    </row>
    <row r="85" spans="5:29" x14ac:dyDescent="0.15">
      <c r="E85" s="15"/>
      <c r="F85" s="15"/>
      <c r="G85" s="15"/>
      <c r="H85" s="15"/>
      <c r="I85" s="15"/>
      <c r="J85" s="15"/>
      <c r="K85" s="15"/>
      <c r="N85" s="15"/>
      <c r="O85" s="15"/>
      <c r="P85" s="15"/>
      <c r="Q85" s="15"/>
      <c r="R85" s="15"/>
      <c r="S85" s="15"/>
      <c r="T85" s="15"/>
      <c r="W85" s="15"/>
      <c r="X85" s="15"/>
      <c r="Y85" s="15"/>
      <c r="Z85" s="15"/>
      <c r="AA85" s="15"/>
      <c r="AB85" s="15"/>
      <c r="AC85" s="15"/>
    </row>
    <row r="86" spans="5:29" x14ac:dyDescent="0.15">
      <c r="E86" s="15"/>
      <c r="F86" s="15"/>
      <c r="G86" s="15"/>
      <c r="H86" s="15"/>
      <c r="I86" s="15"/>
      <c r="J86" s="15"/>
      <c r="K86" s="15"/>
      <c r="N86" s="15"/>
      <c r="O86" s="15"/>
      <c r="P86" s="15"/>
      <c r="Q86" s="15"/>
      <c r="R86" s="15"/>
      <c r="S86" s="15"/>
      <c r="T86" s="15"/>
      <c r="W86" s="15"/>
      <c r="X86" s="15"/>
      <c r="Y86" s="15"/>
      <c r="Z86" s="15"/>
      <c r="AA86" s="15"/>
      <c r="AB86" s="15"/>
      <c r="AC86" s="15"/>
    </row>
    <row r="87" spans="5:29" x14ac:dyDescent="0.15">
      <c r="E87" s="15"/>
      <c r="F87" s="15"/>
      <c r="G87" s="15"/>
      <c r="H87" s="15"/>
      <c r="I87" s="15"/>
      <c r="J87" s="15"/>
      <c r="K87" s="15"/>
      <c r="N87" s="15"/>
      <c r="O87" s="15"/>
      <c r="P87" s="15"/>
      <c r="Q87" s="15"/>
      <c r="R87" s="15"/>
      <c r="S87" s="15"/>
      <c r="T87" s="15"/>
      <c r="W87" s="15"/>
      <c r="X87" s="15"/>
      <c r="Y87" s="15"/>
      <c r="Z87" s="15"/>
      <c r="AA87" s="15"/>
      <c r="AB87" s="15"/>
      <c r="AC87" s="15"/>
    </row>
    <row r="88" spans="5:29" x14ac:dyDescent="0.15">
      <c r="E88" s="15"/>
      <c r="F88" s="15"/>
      <c r="G88" s="15"/>
      <c r="H88" s="15"/>
      <c r="I88" s="15"/>
      <c r="J88" s="15"/>
      <c r="K88" s="15"/>
      <c r="N88" s="15"/>
      <c r="O88" s="15"/>
      <c r="P88" s="15"/>
      <c r="Q88" s="15"/>
      <c r="R88" s="15"/>
      <c r="S88" s="15"/>
      <c r="T88" s="15"/>
      <c r="W88" s="15"/>
      <c r="X88" s="15"/>
      <c r="Y88" s="15"/>
      <c r="Z88" s="15"/>
      <c r="AA88" s="15"/>
      <c r="AB88" s="15"/>
      <c r="AC88" s="15"/>
    </row>
    <row r="89" spans="5:29" x14ac:dyDescent="0.15">
      <c r="E89" s="15"/>
      <c r="F89" s="15"/>
      <c r="G89" s="15"/>
      <c r="H89" s="15"/>
      <c r="I89" s="15"/>
      <c r="J89" s="15"/>
      <c r="K89" s="15"/>
      <c r="N89" s="15"/>
      <c r="O89" s="15"/>
      <c r="P89" s="15"/>
      <c r="Q89" s="15"/>
      <c r="R89" s="15"/>
      <c r="S89" s="15"/>
      <c r="T89" s="15"/>
      <c r="W89" s="15"/>
      <c r="X89" s="15"/>
      <c r="Y89" s="15"/>
      <c r="Z89" s="15"/>
      <c r="AA89" s="15"/>
      <c r="AB89" s="15"/>
      <c r="AC89" s="15"/>
    </row>
    <row r="90" spans="5:29" x14ac:dyDescent="0.15">
      <c r="E90" s="15"/>
      <c r="F90" s="15"/>
      <c r="G90" s="15"/>
      <c r="H90" s="15"/>
      <c r="I90" s="15"/>
      <c r="J90" s="15"/>
      <c r="K90" s="15"/>
      <c r="N90" s="15"/>
      <c r="O90" s="15"/>
      <c r="P90" s="15"/>
      <c r="Q90" s="15"/>
      <c r="R90" s="15"/>
      <c r="S90" s="15"/>
      <c r="T90" s="15"/>
      <c r="W90" s="15"/>
      <c r="X90" s="15"/>
      <c r="Y90" s="15"/>
      <c r="Z90" s="15"/>
      <c r="AA90" s="15"/>
      <c r="AB90" s="15"/>
      <c r="AC90" s="1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5"/>
  <sheetViews>
    <sheetView workbookViewId="0">
      <selection activeCell="B8" sqref="B8"/>
    </sheetView>
  </sheetViews>
  <sheetFormatPr defaultRowHeight="8.4" x14ac:dyDescent="0.15"/>
  <cols>
    <col min="1" max="1" width="1.21875" style="15" customWidth="1"/>
    <col min="2" max="2" width="11.109375" style="15" customWidth="1"/>
    <col min="3" max="7" width="4.44140625" style="41" customWidth="1"/>
    <col min="8" max="9" width="2.21875" style="41" customWidth="1"/>
    <col min="10" max="12" width="4.44140625" style="41" customWidth="1"/>
    <col min="13" max="13" width="7.77734375" style="15" customWidth="1"/>
    <col min="14" max="16384" width="8.88671875" style="15"/>
  </cols>
  <sheetData>
    <row r="1" spans="1:12" x14ac:dyDescent="0.15">
      <c r="B1" s="172" t="s">
        <v>367</v>
      </c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8" customHeight="1" x14ac:dyDescent="0.15">
      <c r="A2" s="164"/>
      <c r="B2" s="51" t="s">
        <v>0</v>
      </c>
      <c r="C2" s="17" t="s">
        <v>268</v>
      </c>
      <c r="D2" s="51" t="s">
        <v>279</v>
      </c>
      <c r="E2" s="51" t="s">
        <v>271</v>
      </c>
      <c r="F2" s="51" t="s">
        <v>270</v>
      </c>
      <c r="G2" s="51" t="s">
        <v>274</v>
      </c>
      <c r="H2" s="230" t="s">
        <v>277</v>
      </c>
      <c r="I2" s="231"/>
      <c r="J2" s="51" t="s">
        <v>275</v>
      </c>
      <c r="K2" s="51" t="s">
        <v>276</v>
      </c>
      <c r="L2" s="51" t="s">
        <v>207</v>
      </c>
    </row>
    <row r="3" spans="1:12" x14ac:dyDescent="0.15">
      <c r="A3" s="3"/>
      <c r="B3" s="1" t="s">
        <v>27</v>
      </c>
      <c r="C3" s="52" t="s">
        <v>282</v>
      </c>
      <c r="D3" s="52">
        <v>28</v>
      </c>
      <c r="E3" s="53">
        <v>6.27</v>
      </c>
      <c r="F3" s="53">
        <v>6.27</v>
      </c>
      <c r="G3" s="52">
        <v>1</v>
      </c>
      <c r="H3" s="52"/>
      <c r="I3" s="52"/>
      <c r="J3" s="52">
        <v>1</v>
      </c>
      <c r="K3" s="117">
        <v>8</v>
      </c>
      <c r="L3" s="52"/>
    </row>
    <row r="4" spans="1:12" x14ac:dyDescent="0.15">
      <c r="A4" s="3"/>
      <c r="B4" s="1" t="s">
        <v>28</v>
      </c>
      <c r="C4" s="52" t="s">
        <v>290</v>
      </c>
      <c r="D4" s="52">
        <v>33</v>
      </c>
      <c r="E4" s="53">
        <v>6.21</v>
      </c>
      <c r="F4" s="53">
        <v>6.26</v>
      </c>
      <c r="G4" s="52"/>
      <c r="H4" s="52"/>
      <c r="I4" s="52"/>
      <c r="J4" s="52">
        <v>1</v>
      </c>
      <c r="K4" s="52">
        <v>5</v>
      </c>
      <c r="L4" s="52"/>
    </row>
    <row r="5" spans="1:12" x14ac:dyDescent="0.15">
      <c r="A5" s="3"/>
      <c r="B5" s="1" t="s">
        <v>29</v>
      </c>
      <c r="C5" s="52" t="s">
        <v>283</v>
      </c>
      <c r="D5" s="52">
        <v>28</v>
      </c>
      <c r="E5" s="53">
        <v>6.43</v>
      </c>
      <c r="F5" s="53">
        <v>6.25</v>
      </c>
      <c r="G5" s="52">
        <v>1</v>
      </c>
      <c r="H5" s="52"/>
      <c r="I5" s="52"/>
      <c r="J5" s="33">
        <v>3</v>
      </c>
      <c r="K5" s="52">
        <v>2</v>
      </c>
      <c r="L5" s="52"/>
    </row>
    <row r="6" spans="1:12" x14ac:dyDescent="0.15">
      <c r="A6" s="3"/>
      <c r="B6" s="1" t="s">
        <v>30</v>
      </c>
      <c r="C6" s="52" t="s">
        <v>290</v>
      </c>
      <c r="D6" s="52">
        <v>33</v>
      </c>
      <c r="E6" s="55">
        <v>6.09</v>
      </c>
      <c r="F6" s="53">
        <v>6.24</v>
      </c>
      <c r="G6" s="52"/>
      <c r="H6" s="52"/>
      <c r="I6" s="52"/>
      <c r="J6" s="52"/>
      <c r="K6" s="165">
        <v>10</v>
      </c>
      <c r="L6" s="52"/>
    </row>
    <row r="7" spans="1:12" x14ac:dyDescent="0.15">
      <c r="A7" s="3"/>
      <c r="B7" s="1" t="s">
        <v>31</v>
      </c>
      <c r="C7" s="52" t="s">
        <v>288</v>
      </c>
      <c r="D7" s="52">
        <v>35</v>
      </c>
      <c r="E7" s="53">
        <v>6.5</v>
      </c>
      <c r="F7" s="53">
        <v>6.21</v>
      </c>
      <c r="G7" s="52">
        <v>2</v>
      </c>
      <c r="H7" s="52"/>
      <c r="I7" s="52"/>
      <c r="J7" s="33">
        <v>6</v>
      </c>
      <c r="K7" s="52">
        <v>4</v>
      </c>
      <c r="L7" s="52"/>
    </row>
    <row r="8" spans="1:12" x14ac:dyDescent="0.15">
      <c r="A8" s="3"/>
      <c r="B8" s="1" t="s">
        <v>33</v>
      </c>
      <c r="C8" s="52" t="s">
        <v>282</v>
      </c>
      <c r="D8" s="52">
        <v>32</v>
      </c>
      <c r="E8" s="55">
        <v>6.08</v>
      </c>
      <c r="F8" s="53">
        <v>6.2</v>
      </c>
      <c r="G8" s="52">
        <v>1</v>
      </c>
      <c r="H8" s="52"/>
      <c r="I8" s="52"/>
      <c r="J8" s="52">
        <v>1</v>
      </c>
      <c r="K8" s="117">
        <v>8</v>
      </c>
      <c r="L8" s="52"/>
    </row>
    <row r="9" spans="1:12" x14ac:dyDescent="0.15">
      <c r="A9" s="3"/>
      <c r="B9" s="1" t="s">
        <v>32</v>
      </c>
      <c r="C9" s="52" t="s">
        <v>290</v>
      </c>
      <c r="D9" s="52">
        <v>28</v>
      </c>
      <c r="E9" s="53">
        <v>6.61</v>
      </c>
      <c r="F9" s="53">
        <v>6.2</v>
      </c>
      <c r="G9" s="33">
        <v>4</v>
      </c>
      <c r="H9" s="52"/>
      <c r="I9" s="52"/>
      <c r="J9" s="52">
        <v>2</v>
      </c>
      <c r="K9" s="52">
        <v>5</v>
      </c>
      <c r="L9" s="52"/>
    </row>
    <row r="10" spans="1:12" x14ac:dyDescent="0.15">
      <c r="A10" s="3"/>
      <c r="B10" s="1" t="s">
        <v>34</v>
      </c>
      <c r="C10" s="52" t="s">
        <v>290</v>
      </c>
      <c r="D10" s="52">
        <v>24</v>
      </c>
      <c r="E10" s="53">
        <v>6.19</v>
      </c>
      <c r="F10" s="53">
        <v>6.17</v>
      </c>
      <c r="G10" s="52">
        <v>1</v>
      </c>
      <c r="H10" s="52"/>
      <c r="I10" s="52"/>
      <c r="J10" s="52"/>
      <c r="K10" s="52">
        <v>5</v>
      </c>
      <c r="L10" s="52"/>
    </row>
    <row r="11" spans="1:12" x14ac:dyDescent="0.15">
      <c r="A11" s="3"/>
      <c r="B11" s="1" t="s">
        <v>37</v>
      </c>
      <c r="C11" s="52" t="s">
        <v>289</v>
      </c>
      <c r="D11" s="52">
        <v>29</v>
      </c>
      <c r="E11" s="53">
        <v>6.21</v>
      </c>
      <c r="F11" s="53">
        <v>6.16</v>
      </c>
      <c r="G11" s="52">
        <v>2</v>
      </c>
      <c r="H11" s="52"/>
      <c r="I11" s="52"/>
      <c r="J11" s="52"/>
      <c r="K11" s="117">
        <v>9</v>
      </c>
      <c r="L11" s="52"/>
    </row>
    <row r="12" spans="1:12" x14ac:dyDescent="0.15">
      <c r="A12" s="3"/>
      <c r="B12" s="1" t="s">
        <v>36</v>
      </c>
      <c r="C12" s="52" t="s">
        <v>286</v>
      </c>
      <c r="D12" s="52">
        <v>16</v>
      </c>
      <c r="E12" s="53">
        <v>6.16</v>
      </c>
      <c r="F12" s="53">
        <v>6.16</v>
      </c>
      <c r="G12" s="52">
        <v>1</v>
      </c>
      <c r="H12" s="52"/>
      <c r="I12" s="52"/>
      <c r="J12" s="52"/>
      <c r="K12" s="52">
        <v>6</v>
      </c>
      <c r="L12" s="52"/>
    </row>
    <row r="13" spans="1:12" x14ac:dyDescent="0.15">
      <c r="A13" s="3"/>
      <c r="B13" s="1" t="s">
        <v>35</v>
      </c>
      <c r="C13" s="52" t="s">
        <v>283</v>
      </c>
      <c r="D13" s="52">
        <v>19</v>
      </c>
      <c r="E13" s="53">
        <v>6.39</v>
      </c>
      <c r="F13" s="53">
        <v>6.16</v>
      </c>
      <c r="G13" s="52">
        <v>2</v>
      </c>
      <c r="H13" s="52"/>
      <c r="I13" s="52"/>
      <c r="J13" s="52">
        <v>1</v>
      </c>
      <c r="K13" s="52">
        <v>5</v>
      </c>
      <c r="L13" s="52"/>
    </row>
    <row r="14" spans="1:12" x14ac:dyDescent="0.15">
      <c r="A14" s="3"/>
      <c r="B14" s="1" t="s">
        <v>38</v>
      </c>
      <c r="C14" s="52" t="s">
        <v>281</v>
      </c>
      <c r="D14" s="52">
        <v>25</v>
      </c>
      <c r="E14" s="53">
        <v>6.12</v>
      </c>
      <c r="F14" s="53">
        <v>6.12</v>
      </c>
      <c r="G14" s="52"/>
      <c r="H14" s="52"/>
      <c r="I14" s="52"/>
      <c r="J14" s="52">
        <v>1</v>
      </c>
      <c r="K14" s="52">
        <v>2</v>
      </c>
      <c r="L14" s="52"/>
    </row>
    <row r="15" spans="1:12" x14ac:dyDescent="0.15">
      <c r="A15" s="3"/>
      <c r="B15" s="1" t="s">
        <v>39</v>
      </c>
      <c r="C15" s="52" t="s">
        <v>289</v>
      </c>
      <c r="D15" s="52">
        <v>30</v>
      </c>
      <c r="E15" s="53">
        <v>6.25</v>
      </c>
      <c r="F15" s="53">
        <v>6.1</v>
      </c>
      <c r="G15" s="52">
        <v>2</v>
      </c>
      <c r="H15" s="52"/>
      <c r="I15" s="52"/>
      <c r="J15" s="52">
        <v>2</v>
      </c>
      <c r="K15" s="52">
        <v>5</v>
      </c>
      <c r="L15" s="52">
        <v>1</v>
      </c>
    </row>
    <row r="16" spans="1:12" x14ac:dyDescent="0.15">
      <c r="A16" s="3"/>
      <c r="B16" s="1" t="s">
        <v>40</v>
      </c>
      <c r="C16" s="52" t="s">
        <v>293</v>
      </c>
      <c r="D16" s="52">
        <v>29</v>
      </c>
      <c r="E16" s="54">
        <v>5.97</v>
      </c>
      <c r="F16" s="55">
        <v>6.09</v>
      </c>
      <c r="G16" s="52"/>
      <c r="H16" s="52"/>
      <c r="I16" s="52"/>
      <c r="J16" s="52">
        <v>1</v>
      </c>
      <c r="K16" s="117">
        <v>7</v>
      </c>
      <c r="L16" s="52">
        <v>1</v>
      </c>
    </row>
    <row r="17" spans="1:12" x14ac:dyDescent="0.15">
      <c r="A17" s="3"/>
      <c r="B17" s="1" t="s">
        <v>41</v>
      </c>
      <c r="C17" s="52" t="s">
        <v>289</v>
      </c>
      <c r="D17" s="52">
        <v>26</v>
      </c>
      <c r="E17" s="53">
        <v>6.13</v>
      </c>
      <c r="F17" s="55">
        <v>6.08</v>
      </c>
      <c r="G17" s="33">
        <v>3</v>
      </c>
      <c r="H17" s="52"/>
      <c r="I17" s="52"/>
      <c r="J17" s="52"/>
      <c r="K17" s="117">
        <v>9</v>
      </c>
      <c r="L17" s="52">
        <v>1</v>
      </c>
    </row>
    <row r="18" spans="1:12" x14ac:dyDescent="0.15">
      <c r="A18" s="3"/>
      <c r="B18" s="1" t="s">
        <v>43</v>
      </c>
      <c r="C18" s="52" t="s">
        <v>281</v>
      </c>
      <c r="D18" s="52">
        <v>14</v>
      </c>
      <c r="E18" s="56">
        <v>5.82</v>
      </c>
      <c r="F18" s="55">
        <v>6.07</v>
      </c>
      <c r="G18" s="52"/>
      <c r="H18" s="52"/>
      <c r="I18" s="52"/>
      <c r="J18" s="52"/>
      <c r="K18" s="117">
        <v>7</v>
      </c>
      <c r="L18" s="52"/>
    </row>
    <row r="19" spans="1:12" x14ac:dyDescent="0.15">
      <c r="A19" s="3"/>
      <c r="B19" s="1" t="s">
        <v>42</v>
      </c>
      <c r="C19" s="52" t="s">
        <v>285</v>
      </c>
      <c r="D19" s="52">
        <v>23</v>
      </c>
      <c r="E19" s="55">
        <v>6.11</v>
      </c>
      <c r="F19" s="55">
        <v>6.07</v>
      </c>
      <c r="G19" s="52">
        <v>1</v>
      </c>
      <c r="H19" s="52"/>
      <c r="I19" s="52"/>
      <c r="J19" s="52"/>
      <c r="K19" s="52">
        <v>4</v>
      </c>
      <c r="L19" s="52"/>
    </row>
    <row r="20" spans="1:12" x14ac:dyDescent="0.15">
      <c r="A20" s="3"/>
      <c r="B20" s="1" t="s">
        <v>44</v>
      </c>
      <c r="C20" s="52" t="s">
        <v>283</v>
      </c>
      <c r="D20" s="52">
        <v>29</v>
      </c>
      <c r="E20" s="53">
        <v>6.16</v>
      </c>
      <c r="F20" s="55">
        <v>6.05</v>
      </c>
      <c r="G20" s="52">
        <v>2</v>
      </c>
      <c r="H20" s="52"/>
      <c r="I20" s="52"/>
      <c r="J20" s="33">
        <v>3</v>
      </c>
      <c r="K20" s="165">
        <v>12</v>
      </c>
      <c r="L20" s="52"/>
    </row>
    <row r="21" spans="1:12" x14ac:dyDescent="0.15">
      <c r="A21" s="3"/>
      <c r="B21" s="1" t="s">
        <v>45</v>
      </c>
      <c r="C21" s="52" t="s">
        <v>283</v>
      </c>
      <c r="D21" s="52">
        <v>14</v>
      </c>
      <c r="E21" s="53">
        <v>6.75</v>
      </c>
      <c r="F21" s="55">
        <v>6.04</v>
      </c>
      <c r="G21" s="33">
        <v>4</v>
      </c>
      <c r="H21" s="52"/>
      <c r="I21" s="52"/>
      <c r="J21" s="52"/>
      <c r="K21" s="52">
        <v>4</v>
      </c>
      <c r="L21" s="52"/>
    </row>
    <row r="22" spans="1:12" x14ac:dyDescent="0.15">
      <c r="A22" s="3"/>
      <c r="B22" s="1" t="s">
        <v>46</v>
      </c>
      <c r="C22" s="52" t="s">
        <v>295</v>
      </c>
      <c r="D22" s="52">
        <v>35</v>
      </c>
      <c r="E22" s="54">
        <v>5.97</v>
      </c>
      <c r="F22" s="55">
        <v>6.03</v>
      </c>
      <c r="G22" s="52">
        <v>1</v>
      </c>
      <c r="H22" s="52"/>
      <c r="I22" s="52"/>
      <c r="J22" s="52">
        <v>1</v>
      </c>
      <c r="K22" s="117">
        <v>8</v>
      </c>
      <c r="L22" s="52"/>
    </row>
    <row r="23" spans="1:12" x14ac:dyDescent="0.15">
      <c r="A23" s="3"/>
      <c r="B23" s="1" t="s">
        <v>47</v>
      </c>
      <c r="C23" s="52" t="s">
        <v>293</v>
      </c>
      <c r="D23" s="52">
        <v>35</v>
      </c>
      <c r="E23" s="55">
        <v>6.04</v>
      </c>
      <c r="F23" s="55">
        <v>6.03</v>
      </c>
      <c r="G23" s="52">
        <v>1</v>
      </c>
      <c r="H23" s="52"/>
      <c r="I23" s="52"/>
      <c r="J23" s="52">
        <v>1</v>
      </c>
      <c r="K23" s="117">
        <v>7</v>
      </c>
      <c r="L23" s="52"/>
    </row>
    <row r="24" spans="1:12" x14ac:dyDescent="0.15">
      <c r="A24" s="3"/>
      <c r="B24" s="1" t="s">
        <v>48</v>
      </c>
      <c r="C24" s="52" t="s">
        <v>296</v>
      </c>
      <c r="D24" s="52">
        <v>22</v>
      </c>
      <c r="E24" s="55">
        <v>6.11</v>
      </c>
      <c r="F24" s="55">
        <v>6.02</v>
      </c>
      <c r="G24" s="52">
        <v>1</v>
      </c>
      <c r="H24" s="52"/>
      <c r="I24" s="52"/>
      <c r="J24" s="52">
        <v>1</v>
      </c>
      <c r="K24" s="52">
        <v>4</v>
      </c>
      <c r="L24" s="52"/>
    </row>
    <row r="25" spans="1:12" x14ac:dyDescent="0.15">
      <c r="A25" s="3"/>
      <c r="B25" s="1" t="s">
        <v>49</v>
      </c>
      <c r="C25" s="52" t="s">
        <v>284</v>
      </c>
      <c r="D25" s="52">
        <v>26</v>
      </c>
      <c r="E25" s="54">
        <v>5.98</v>
      </c>
      <c r="F25" s="55">
        <v>6.02</v>
      </c>
      <c r="G25" s="52"/>
      <c r="H25" s="52"/>
      <c r="I25" s="52"/>
      <c r="J25" s="52"/>
      <c r="K25" s="52"/>
      <c r="L25" s="52">
        <v>1</v>
      </c>
    </row>
    <row r="26" spans="1:12" x14ac:dyDescent="0.15">
      <c r="A26" s="3"/>
      <c r="B26" s="1" t="s">
        <v>52</v>
      </c>
      <c r="C26" s="52" t="s">
        <v>286</v>
      </c>
      <c r="D26" s="52">
        <v>32</v>
      </c>
      <c r="E26" s="55">
        <v>6.05</v>
      </c>
      <c r="F26" s="54">
        <v>6</v>
      </c>
      <c r="G26" s="52">
        <v>2</v>
      </c>
      <c r="H26" s="52"/>
      <c r="I26" s="52"/>
      <c r="J26" s="52">
        <v>1</v>
      </c>
      <c r="K26" s="165">
        <v>11</v>
      </c>
      <c r="L26" s="52"/>
    </row>
    <row r="27" spans="1:12" x14ac:dyDescent="0.15">
      <c r="A27" s="3"/>
      <c r="B27" s="1" t="s">
        <v>51</v>
      </c>
      <c r="C27" s="52" t="s">
        <v>293</v>
      </c>
      <c r="D27" s="52">
        <v>20</v>
      </c>
      <c r="E27" s="53">
        <v>6.2</v>
      </c>
      <c r="F27" s="54">
        <v>6</v>
      </c>
      <c r="G27" s="52">
        <v>2</v>
      </c>
      <c r="H27" s="52"/>
      <c r="I27" s="52"/>
      <c r="J27" s="52"/>
      <c r="K27" s="52">
        <v>4</v>
      </c>
      <c r="L27" s="52"/>
    </row>
    <row r="28" spans="1:12" x14ac:dyDescent="0.15">
      <c r="A28" s="3"/>
      <c r="B28" s="1" t="s">
        <v>50</v>
      </c>
      <c r="C28" s="52" t="s">
        <v>285</v>
      </c>
      <c r="D28" s="52">
        <v>24</v>
      </c>
      <c r="E28" s="53">
        <v>6.15</v>
      </c>
      <c r="F28" s="54">
        <v>6</v>
      </c>
      <c r="G28" s="52">
        <v>1</v>
      </c>
      <c r="H28" s="52"/>
      <c r="I28" s="52"/>
      <c r="J28" s="52">
        <v>2</v>
      </c>
      <c r="K28" s="52">
        <v>3</v>
      </c>
      <c r="L28" s="52"/>
    </row>
    <row r="29" spans="1:12" x14ac:dyDescent="0.15">
      <c r="A29" s="3"/>
      <c r="B29" s="1" t="s">
        <v>53</v>
      </c>
      <c r="C29" s="52" t="s">
        <v>283</v>
      </c>
      <c r="D29" s="52">
        <v>32</v>
      </c>
      <c r="E29" s="55">
        <v>6.02</v>
      </c>
      <c r="F29" s="54">
        <v>5.98</v>
      </c>
      <c r="G29" s="52">
        <v>2</v>
      </c>
      <c r="H29" s="52"/>
      <c r="I29" s="52"/>
      <c r="J29" s="52">
        <v>1</v>
      </c>
      <c r="K29" s="117">
        <v>8</v>
      </c>
      <c r="L29" s="52">
        <v>2</v>
      </c>
    </row>
    <row r="30" spans="1:12" x14ac:dyDescent="0.15">
      <c r="A30" s="3"/>
      <c r="B30" s="1" t="s">
        <v>54</v>
      </c>
      <c r="C30" s="52" t="s">
        <v>288</v>
      </c>
      <c r="D30" s="52">
        <v>35</v>
      </c>
      <c r="E30" s="53">
        <v>6.34</v>
      </c>
      <c r="F30" s="54">
        <v>5.97</v>
      </c>
      <c r="G30" s="33">
        <v>6</v>
      </c>
      <c r="H30" s="33">
        <v>2</v>
      </c>
      <c r="I30" s="52"/>
      <c r="J30" s="52">
        <v>2</v>
      </c>
      <c r="K30" s="117">
        <v>8</v>
      </c>
      <c r="L30" s="52">
        <v>1</v>
      </c>
    </row>
    <row r="31" spans="1:12" x14ac:dyDescent="0.15">
      <c r="A31" s="3"/>
      <c r="B31" s="1" t="s">
        <v>55</v>
      </c>
      <c r="C31" s="52" t="s">
        <v>288</v>
      </c>
      <c r="D31" s="52">
        <v>16</v>
      </c>
      <c r="E31" s="53">
        <v>6.41</v>
      </c>
      <c r="F31" s="54">
        <v>5.97</v>
      </c>
      <c r="G31" s="52">
        <v>2</v>
      </c>
      <c r="H31" s="52"/>
      <c r="I31" s="52"/>
      <c r="J31" s="52">
        <v>1</v>
      </c>
      <c r="K31" s="52"/>
      <c r="L31" s="52"/>
    </row>
    <row r="32" spans="1:12" x14ac:dyDescent="0.15">
      <c r="A32" s="3"/>
      <c r="B32" s="1" t="s">
        <v>56</v>
      </c>
      <c r="C32" s="52" t="s">
        <v>281</v>
      </c>
      <c r="D32" s="52">
        <v>27</v>
      </c>
      <c r="E32" s="54">
        <v>6</v>
      </c>
      <c r="F32" s="54">
        <v>5.96</v>
      </c>
      <c r="G32" s="52"/>
      <c r="H32" s="52"/>
      <c r="I32" s="52"/>
      <c r="J32" s="52">
        <v>2</v>
      </c>
      <c r="K32" s="52">
        <v>2</v>
      </c>
      <c r="L32" s="52"/>
    </row>
    <row r="33" spans="1:12" x14ac:dyDescent="0.15">
      <c r="A33" s="3"/>
      <c r="B33" s="1" t="s">
        <v>57</v>
      </c>
      <c r="C33" s="52" t="s">
        <v>292</v>
      </c>
      <c r="D33" s="52">
        <v>32</v>
      </c>
      <c r="E33" s="55">
        <v>6.03</v>
      </c>
      <c r="F33" s="54">
        <v>5.95</v>
      </c>
      <c r="G33" s="52">
        <v>2</v>
      </c>
      <c r="H33" s="52"/>
      <c r="I33" s="52"/>
      <c r="J33" s="52">
        <v>1</v>
      </c>
      <c r="K33" s="117">
        <v>9</v>
      </c>
      <c r="L33" s="52"/>
    </row>
    <row r="34" spans="1:12" x14ac:dyDescent="0.15">
      <c r="A34" s="3"/>
      <c r="B34" s="1" t="s">
        <v>58</v>
      </c>
      <c r="C34" s="52" t="s">
        <v>281</v>
      </c>
      <c r="D34" s="52">
        <v>25</v>
      </c>
      <c r="E34" s="56">
        <v>5.8</v>
      </c>
      <c r="F34" s="54">
        <v>5.94</v>
      </c>
      <c r="G34" s="52">
        <v>1</v>
      </c>
      <c r="H34" s="52"/>
      <c r="I34" s="52"/>
      <c r="J34" s="52">
        <v>1</v>
      </c>
      <c r="K34" s="165">
        <v>11</v>
      </c>
      <c r="L34" s="52"/>
    </row>
    <row r="35" spans="1:12" x14ac:dyDescent="0.15">
      <c r="A35" s="3"/>
      <c r="B35" s="1" t="s">
        <v>60</v>
      </c>
      <c r="C35" s="52" t="s">
        <v>288</v>
      </c>
      <c r="D35" s="52">
        <v>26</v>
      </c>
      <c r="E35" s="55">
        <v>6.08</v>
      </c>
      <c r="F35" s="54">
        <v>5.94</v>
      </c>
      <c r="G35" s="52">
        <v>2</v>
      </c>
      <c r="H35" s="52"/>
      <c r="I35" s="52"/>
      <c r="J35" s="52"/>
      <c r="K35" s="52">
        <v>5</v>
      </c>
      <c r="L35" s="52"/>
    </row>
    <row r="36" spans="1:12" x14ac:dyDescent="0.15">
      <c r="A36" s="3"/>
      <c r="B36" s="1" t="s">
        <v>59</v>
      </c>
      <c r="C36" s="52" t="s">
        <v>299</v>
      </c>
      <c r="D36" s="52">
        <v>24</v>
      </c>
      <c r="E36" s="53">
        <v>6.15</v>
      </c>
      <c r="F36" s="54">
        <v>5.94</v>
      </c>
      <c r="G36" s="52">
        <v>2</v>
      </c>
      <c r="H36" s="52"/>
      <c r="I36" s="52"/>
      <c r="J36" s="52">
        <v>1</v>
      </c>
      <c r="K36" s="52">
        <v>4</v>
      </c>
      <c r="L36" s="52"/>
    </row>
    <row r="37" spans="1:12" x14ac:dyDescent="0.15">
      <c r="A37" s="3"/>
      <c r="B37" s="1" t="s">
        <v>62</v>
      </c>
      <c r="C37" s="52" t="s">
        <v>293</v>
      </c>
      <c r="D37" s="52">
        <v>30</v>
      </c>
      <c r="E37" s="57">
        <v>5.78</v>
      </c>
      <c r="F37" s="56">
        <v>5.93</v>
      </c>
      <c r="G37" s="52"/>
      <c r="H37" s="52"/>
      <c r="I37" s="52"/>
      <c r="J37" s="52"/>
      <c r="K37" s="117">
        <v>7</v>
      </c>
      <c r="L37" s="52">
        <v>1</v>
      </c>
    </row>
    <row r="38" spans="1:12" x14ac:dyDescent="0.15">
      <c r="A38" s="3"/>
      <c r="B38" s="1" t="s">
        <v>61</v>
      </c>
      <c r="C38" s="52" t="s">
        <v>281</v>
      </c>
      <c r="D38" s="52">
        <v>23</v>
      </c>
      <c r="E38" s="56">
        <v>5.85</v>
      </c>
      <c r="F38" s="56">
        <v>5.93</v>
      </c>
      <c r="G38" s="52"/>
      <c r="H38" s="52"/>
      <c r="I38" s="52"/>
      <c r="J38" s="52">
        <v>1</v>
      </c>
      <c r="K38" s="52">
        <v>4</v>
      </c>
      <c r="L38" s="52">
        <v>1</v>
      </c>
    </row>
    <row r="39" spans="1:12" x14ac:dyDescent="0.15">
      <c r="A39" s="3"/>
      <c r="B39" s="1" t="s">
        <v>65</v>
      </c>
      <c r="C39" s="52" t="s">
        <v>289</v>
      </c>
      <c r="D39" s="52">
        <v>26</v>
      </c>
      <c r="E39" s="57">
        <v>5.67</v>
      </c>
      <c r="F39" s="56">
        <v>5.92</v>
      </c>
      <c r="G39" s="52"/>
      <c r="H39" s="52"/>
      <c r="I39" s="52"/>
      <c r="J39" s="52"/>
      <c r="K39" s="165">
        <v>13</v>
      </c>
      <c r="L39" s="52"/>
    </row>
    <row r="40" spans="1:12" x14ac:dyDescent="0.15">
      <c r="A40" s="3"/>
      <c r="B40" s="1" t="s">
        <v>63</v>
      </c>
      <c r="C40" s="52" t="s">
        <v>291</v>
      </c>
      <c r="D40" s="52">
        <v>20</v>
      </c>
      <c r="E40" s="56">
        <v>5.85</v>
      </c>
      <c r="F40" s="56">
        <v>5.92</v>
      </c>
      <c r="G40" s="52">
        <v>1</v>
      </c>
      <c r="H40" s="52"/>
      <c r="I40" s="52"/>
      <c r="J40" s="52"/>
      <c r="K40" s="117">
        <v>7</v>
      </c>
      <c r="L40" s="52">
        <v>1</v>
      </c>
    </row>
    <row r="41" spans="1:12" x14ac:dyDescent="0.15">
      <c r="A41" s="3"/>
      <c r="B41" s="1" t="s">
        <v>64</v>
      </c>
      <c r="C41" s="52" t="s">
        <v>282</v>
      </c>
      <c r="D41" s="52">
        <v>25</v>
      </c>
      <c r="E41" s="54">
        <v>5.98</v>
      </c>
      <c r="F41" s="56">
        <v>5.92</v>
      </c>
      <c r="G41" s="52">
        <v>1</v>
      </c>
      <c r="H41" s="52"/>
      <c r="I41" s="52"/>
      <c r="J41" s="52"/>
      <c r="K41" s="52">
        <v>3</v>
      </c>
      <c r="L41" s="52"/>
    </row>
    <row r="42" spans="1:12" x14ac:dyDescent="0.15">
      <c r="A42" s="3"/>
      <c r="B42" s="1" t="s">
        <v>66</v>
      </c>
      <c r="C42" s="52" t="s">
        <v>296</v>
      </c>
      <c r="D42" s="52">
        <v>34</v>
      </c>
      <c r="E42" s="57">
        <v>5.79</v>
      </c>
      <c r="F42" s="56">
        <v>5.91</v>
      </c>
      <c r="G42" s="52"/>
      <c r="H42" s="52"/>
      <c r="I42" s="52"/>
      <c r="J42" s="52"/>
      <c r="K42" s="52">
        <v>6</v>
      </c>
      <c r="L42" s="52">
        <v>1</v>
      </c>
    </row>
    <row r="43" spans="1:12" x14ac:dyDescent="0.15">
      <c r="A43" s="3"/>
      <c r="B43" s="1" t="s">
        <v>67</v>
      </c>
      <c r="C43" s="52" t="s">
        <v>287</v>
      </c>
      <c r="D43" s="52">
        <v>28</v>
      </c>
      <c r="E43" s="56">
        <v>5.82</v>
      </c>
      <c r="F43" s="56">
        <v>5.91</v>
      </c>
      <c r="G43" s="52"/>
      <c r="H43" s="52"/>
      <c r="I43" s="52"/>
      <c r="J43" s="52"/>
      <c r="K43" s="52">
        <v>1</v>
      </c>
      <c r="L43" s="52">
        <v>2</v>
      </c>
    </row>
    <row r="44" spans="1:12" x14ac:dyDescent="0.15">
      <c r="A44" s="3"/>
      <c r="B44" s="1" t="s">
        <v>69</v>
      </c>
      <c r="C44" s="52" t="s">
        <v>292</v>
      </c>
      <c r="D44" s="52">
        <v>24</v>
      </c>
      <c r="E44" s="56">
        <v>5.92</v>
      </c>
      <c r="F44" s="56">
        <v>5.9</v>
      </c>
      <c r="G44" s="52">
        <v>1</v>
      </c>
      <c r="H44" s="52"/>
      <c r="I44" s="52"/>
      <c r="J44" s="52">
        <v>2</v>
      </c>
      <c r="K44" s="117">
        <v>7</v>
      </c>
      <c r="L44" s="52">
        <v>1</v>
      </c>
    </row>
    <row r="45" spans="1:12" x14ac:dyDescent="0.15">
      <c r="A45" s="3"/>
      <c r="B45" s="1" t="s">
        <v>70</v>
      </c>
      <c r="C45" s="52" t="s">
        <v>292</v>
      </c>
      <c r="D45" s="52">
        <v>21</v>
      </c>
      <c r="E45" s="57">
        <v>5.71</v>
      </c>
      <c r="F45" s="56">
        <v>5.9</v>
      </c>
      <c r="G45" s="52"/>
      <c r="H45" s="52"/>
      <c r="I45" s="52"/>
      <c r="J45" s="52"/>
      <c r="K45" s="52">
        <v>6</v>
      </c>
      <c r="L45" s="52">
        <v>1</v>
      </c>
    </row>
    <row r="46" spans="1:12" x14ac:dyDescent="0.15">
      <c r="A46" s="3"/>
      <c r="B46" s="1" t="s">
        <v>68</v>
      </c>
      <c r="C46" s="52" t="s">
        <v>291</v>
      </c>
      <c r="D46" s="52">
        <v>24</v>
      </c>
      <c r="E46" s="54">
        <v>5.94</v>
      </c>
      <c r="F46" s="56">
        <v>5.9</v>
      </c>
      <c r="G46" s="52"/>
      <c r="H46" s="52"/>
      <c r="I46" s="52"/>
      <c r="J46" s="33">
        <v>3</v>
      </c>
      <c r="K46" s="52">
        <v>4</v>
      </c>
      <c r="L46" s="52"/>
    </row>
    <row r="47" spans="1:12" x14ac:dyDescent="0.15">
      <c r="A47" s="3"/>
      <c r="B47" s="1" t="s">
        <v>71</v>
      </c>
      <c r="C47" s="52" t="s">
        <v>287</v>
      </c>
      <c r="D47" s="52">
        <v>20</v>
      </c>
      <c r="E47" s="56">
        <v>5.9</v>
      </c>
      <c r="F47" s="56">
        <v>5.9</v>
      </c>
      <c r="G47" s="52"/>
      <c r="H47" s="52"/>
      <c r="I47" s="52"/>
      <c r="J47" s="52">
        <v>2</v>
      </c>
      <c r="K47" s="52">
        <v>4</v>
      </c>
      <c r="L47" s="52"/>
    </row>
    <row r="48" spans="1:12" x14ac:dyDescent="0.15">
      <c r="A48" s="3"/>
      <c r="B48" s="1" t="s">
        <v>74</v>
      </c>
      <c r="C48" s="52" t="s">
        <v>298</v>
      </c>
      <c r="D48" s="52">
        <v>33</v>
      </c>
      <c r="E48" s="57">
        <v>5.74</v>
      </c>
      <c r="F48" s="56">
        <v>5.89</v>
      </c>
      <c r="G48" s="52">
        <v>1</v>
      </c>
      <c r="H48" s="52"/>
      <c r="I48" s="52"/>
      <c r="J48" s="52"/>
      <c r="K48" s="165">
        <v>12</v>
      </c>
      <c r="L48" s="52">
        <v>2</v>
      </c>
    </row>
    <row r="49" spans="1:12" x14ac:dyDescent="0.15">
      <c r="A49" s="3"/>
      <c r="B49" s="1" t="s">
        <v>73</v>
      </c>
      <c r="C49" s="52" t="s">
        <v>282</v>
      </c>
      <c r="D49" s="52">
        <v>22</v>
      </c>
      <c r="E49" s="57">
        <v>5.77</v>
      </c>
      <c r="F49" s="56">
        <v>5.89</v>
      </c>
      <c r="G49" s="52"/>
      <c r="H49" s="52"/>
      <c r="I49" s="52"/>
      <c r="J49" s="52"/>
      <c r="K49" s="52">
        <v>5</v>
      </c>
      <c r="L49" s="52"/>
    </row>
    <row r="50" spans="1:12" x14ac:dyDescent="0.15">
      <c r="A50" s="3"/>
      <c r="B50" s="1" t="s">
        <v>72</v>
      </c>
      <c r="C50" s="52" t="s">
        <v>296</v>
      </c>
      <c r="D50" s="52">
        <v>28</v>
      </c>
      <c r="E50" s="54">
        <v>6</v>
      </c>
      <c r="F50" s="56">
        <v>5.89</v>
      </c>
      <c r="G50" s="52">
        <v>2</v>
      </c>
      <c r="H50" s="52"/>
      <c r="I50" s="52"/>
      <c r="J50" s="52"/>
      <c r="K50" s="52">
        <v>4</v>
      </c>
      <c r="L50" s="52">
        <v>1</v>
      </c>
    </row>
    <row r="51" spans="1:12" x14ac:dyDescent="0.15">
      <c r="A51" s="3"/>
      <c r="B51" s="1" t="s">
        <v>75</v>
      </c>
      <c r="C51" s="52" t="s">
        <v>299</v>
      </c>
      <c r="D51" s="52">
        <v>22</v>
      </c>
      <c r="E51" s="56">
        <v>5.8</v>
      </c>
      <c r="F51" s="56">
        <v>5.89</v>
      </c>
      <c r="G51" s="52"/>
      <c r="H51" s="52"/>
      <c r="I51" s="52"/>
      <c r="J51" s="52"/>
      <c r="K51" s="52">
        <v>4</v>
      </c>
      <c r="L51" s="52"/>
    </row>
    <row r="52" spans="1:12" x14ac:dyDescent="0.15">
      <c r="A52" s="3"/>
      <c r="B52" s="1" t="s">
        <v>77</v>
      </c>
      <c r="C52" s="52" t="s">
        <v>284</v>
      </c>
      <c r="D52" s="52">
        <v>25</v>
      </c>
      <c r="E52" s="56">
        <v>5.82</v>
      </c>
      <c r="F52" s="56">
        <v>5.88</v>
      </c>
      <c r="G52" s="52">
        <v>1</v>
      </c>
      <c r="H52" s="52"/>
      <c r="I52" s="52"/>
      <c r="J52" s="52"/>
      <c r="K52" s="117">
        <v>9</v>
      </c>
      <c r="L52" s="52"/>
    </row>
    <row r="53" spans="1:12" x14ac:dyDescent="0.15">
      <c r="A53" s="3"/>
      <c r="B53" s="1" t="s">
        <v>78</v>
      </c>
      <c r="C53" s="52" t="s">
        <v>293</v>
      </c>
      <c r="D53" s="52">
        <v>33</v>
      </c>
      <c r="E53" s="54">
        <v>5.95</v>
      </c>
      <c r="F53" s="56">
        <v>5.88</v>
      </c>
      <c r="G53" s="52">
        <v>1</v>
      </c>
      <c r="H53" s="52"/>
      <c r="I53" s="52"/>
      <c r="J53" s="33">
        <v>3</v>
      </c>
      <c r="K53" s="117">
        <v>7</v>
      </c>
      <c r="L53" s="52"/>
    </row>
    <row r="54" spans="1:12" x14ac:dyDescent="0.15">
      <c r="A54" s="3"/>
      <c r="B54" s="1" t="s">
        <v>76</v>
      </c>
      <c r="C54" s="52" t="s">
        <v>287</v>
      </c>
      <c r="D54" s="52">
        <v>28</v>
      </c>
      <c r="E54" s="56">
        <v>5.86</v>
      </c>
      <c r="F54" s="56">
        <v>5.88</v>
      </c>
      <c r="G54" s="52">
        <v>1</v>
      </c>
      <c r="H54" s="52"/>
      <c r="I54" s="52"/>
      <c r="J54" s="52">
        <v>1</v>
      </c>
      <c r="K54" s="117">
        <v>7</v>
      </c>
      <c r="L54" s="52">
        <v>1</v>
      </c>
    </row>
    <row r="55" spans="1:12" x14ac:dyDescent="0.15">
      <c r="A55" s="3"/>
      <c r="B55" s="1" t="s">
        <v>79</v>
      </c>
      <c r="C55" s="52" t="s">
        <v>298</v>
      </c>
      <c r="D55" s="52">
        <v>24</v>
      </c>
      <c r="E55" s="55">
        <v>6.02</v>
      </c>
      <c r="F55" s="56">
        <v>5.88</v>
      </c>
      <c r="G55" s="52">
        <v>2</v>
      </c>
      <c r="H55" s="52"/>
      <c r="I55" s="52"/>
      <c r="J55" s="52"/>
      <c r="K55" s="52">
        <v>5</v>
      </c>
      <c r="L55" s="52"/>
    </row>
    <row r="56" spans="1:12" x14ac:dyDescent="0.15">
      <c r="A56" s="3"/>
      <c r="B56" s="1" t="s">
        <v>80</v>
      </c>
      <c r="C56" s="52" t="s">
        <v>289</v>
      </c>
      <c r="D56" s="52">
        <v>27</v>
      </c>
      <c r="E56" s="57">
        <v>5.7</v>
      </c>
      <c r="F56" s="56">
        <v>5.87</v>
      </c>
      <c r="G56" s="52"/>
      <c r="H56" s="52"/>
      <c r="I56" s="52"/>
      <c r="J56" s="52"/>
      <c r="K56" s="117">
        <v>7</v>
      </c>
      <c r="L56" s="52">
        <v>1</v>
      </c>
    </row>
    <row r="57" spans="1:12" x14ac:dyDescent="0.15">
      <c r="A57" s="3"/>
      <c r="B57" s="1" t="s">
        <v>81</v>
      </c>
      <c r="C57" s="52" t="s">
        <v>285</v>
      </c>
      <c r="D57" s="52">
        <v>31</v>
      </c>
      <c r="E57" s="56">
        <v>5.85</v>
      </c>
      <c r="F57" s="56">
        <v>5.87</v>
      </c>
      <c r="G57" s="52">
        <v>1</v>
      </c>
      <c r="H57" s="52"/>
      <c r="I57" s="52"/>
      <c r="J57" s="52">
        <v>1</v>
      </c>
      <c r="K57" s="52">
        <v>5</v>
      </c>
      <c r="L57" s="52">
        <v>2</v>
      </c>
    </row>
    <row r="58" spans="1:12" x14ac:dyDescent="0.15">
      <c r="A58" s="3"/>
      <c r="B58" s="1" t="s">
        <v>85</v>
      </c>
      <c r="C58" s="52" t="s">
        <v>295</v>
      </c>
      <c r="D58" s="52">
        <v>32</v>
      </c>
      <c r="E58" s="57">
        <v>5.78</v>
      </c>
      <c r="F58" s="56">
        <v>5.86</v>
      </c>
      <c r="G58" s="52">
        <v>1</v>
      </c>
      <c r="H58" s="52"/>
      <c r="I58" s="52"/>
      <c r="J58" s="52"/>
      <c r="K58" s="165">
        <v>11</v>
      </c>
      <c r="L58" s="52"/>
    </row>
    <row r="59" spans="1:12" x14ac:dyDescent="0.15">
      <c r="A59" s="3"/>
      <c r="B59" s="1" t="s">
        <v>84</v>
      </c>
      <c r="C59" s="52" t="s">
        <v>296</v>
      </c>
      <c r="D59" s="52">
        <v>22</v>
      </c>
      <c r="E59" s="57">
        <v>5.64</v>
      </c>
      <c r="F59" s="56">
        <v>5.86</v>
      </c>
      <c r="G59" s="52"/>
      <c r="H59" s="52"/>
      <c r="I59" s="52"/>
      <c r="J59" s="52"/>
      <c r="K59" s="165">
        <v>10</v>
      </c>
      <c r="L59" s="52"/>
    </row>
    <row r="60" spans="1:12" x14ac:dyDescent="0.15">
      <c r="A60" s="3"/>
      <c r="B60" s="1" t="s">
        <v>82</v>
      </c>
      <c r="C60" s="52" t="s">
        <v>296</v>
      </c>
      <c r="D60" s="52">
        <v>21</v>
      </c>
      <c r="E60" s="56">
        <v>5.81</v>
      </c>
      <c r="F60" s="56">
        <v>5.86</v>
      </c>
      <c r="G60" s="52"/>
      <c r="H60" s="52"/>
      <c r="I60" s="52"/>
      <c r="J60" s="52">
        <v>1</v>
      </c>
      <c r="K60" s="52">
        <v>4</v>
      </c>
      <c r="L60" s="52"/>
    </row>
    <row r="61" spans="1:12" x14ac:dyDescent="0.15">
      <c r="A61" s="3"/>
      <c r="B61" s="1" t="s">
        <v>83</v>
      </c>
      <c r="C61" s="52" t="s">
        <v>283</v>
      </c>
      <c r="D61" s="52">
        <v>14</v>
      </c>
      <c r="E61" s="55">
        <v>6.04</v>
      </c>
      <c r="F61" s="56">
        <v>5.86</v>
      </c>
      <c r="G61" s="52">
        <v>1</v>
      </c>
      <c r="H61" s="52"/>
      <c r="I61" s="52"/>
      <c r="J61" s="52">
        <v>1</v>
      </c>
      <c r="K61" s="52">
        <v>1</v>
      </c>
      <c r="L61" s="52"/>
    </row>
    <row r="62" spans="1:12" x14ac:dyDescent="0.15">
      <c r="A62" s="3"/>
      <c r="B62" s="1" t="s">
        <v>86</v>
      </c>
      <c r="C62" s="52" t="s">
        <v>288</v>
      </c>
      <c r="D62" s="52">
        <v>24</v>
      </c>
      <c r="E62" s="55">
        <v>6.04</v>
      </c>
      <c r="F62" s="56">
        <v>5.85</v>
      </c>
      <c r="G62" s="33">
        <v>3</v>
      </c>
      <c r="H62" s="52"/>
      <c r="I62" s="52"/>
      <c r="J62" s="52"/>
      <c r="K62" s="117">
        <v>9</v>
      </c>
      <c r="L62" s="52"/>
    </row>
    <row r="63" spans="1:12" x14ac:dyDescent="0.15">
      <c r="A63" s="3"/>
      <c r="B63" s="1" t="s">
        <v>87</v>
      </c>
      <c r="C63" s="52" t="s">
        <v>281</v>
      </c>
      <c r="D63" s="52">
        <v>13</v>
      </c>
      <c r="E63" s="57">
        <v>5.65</v>
      </c>
      <c r="F63" s="56">
        <v>5.85</v>
      </c>
      <c r="G63" s="52"/>
      <c r="H63" s="52"/>
      <c r="I63" s="52"/>
      <c r="J63" s="52"/>
      <c r="K63" s="52">
        <v>5</v>
      </c>
      <c r="L63" s="52"/>
    </row>
    <row r="64" spans="1:12" x14ac:dyDescent="0.15">
      <c r="A64" s="3"/>
      <c r="B64" s="1" t="s">
        <v>90</v>
      </c>
      <c r="C64" s="52" t="s">
        <v>297</v>
      </c>
      <c r="D64" s="52">
        <v>31</v>
      </c>
      <c r="E64" s="57">
        <v>5.73</v>
      </c>
      <c r="F64" s="56">
        <v>5.84</v>
      </c>
      <c r="G64" s="52"/>
      <c r="H64" s="52"/>
      <c r="I64" s="52"/>
      <c r="J64" s="52">
        <v>2</v>
      </c>
      <c r="K64" s="117">
        <v>9</v>
      </c>
      <c r="L64" s="52">
        <v>1</v>
      </c>
    </row>
    <row r="65" spans="1:12" x14ac:dyDescent="0.15">
      <c r="A65" s="3"/>
      <c r="B65" s="1" t="s">
        <v>88</v>
      </c>
      <c r="C65" s="52" t="s">
        <v>287</v>
      </c>
      <c r="D65" s="52">
        <v>32</v>
      </c>
      <c r="E65" s="57">
        <v>5.64</v>
      </c>
      <c r="F65" s="56">
        <v>5.84</v>
      </c>
      <c r="G65" s="52"/>
      <c r="H65" s="52"/>
      <c r="I65" s="52"/>
      <c r="J65" s="52"/>
      <c r="K65" s="52">
        <v>5</v>
      </c>
      <c r="L65" s="52">
        <v>2</v>
      </c>
    </row>
    <row r="66" spans="1:12" x14ac:dyDescent="0.15">
      <c r="A66" s="3"/>
      <c r="B66" s="1" t="s">
        <v>89</v>
      </c>
      <c r="C66" s="52" t="s">
        <v>283</v>
      </c>
      <c r="D66" s="52">
        <v>16</v>
      </c>
      <c r="E66" s="57">
        <v>5.66</v>
      </c>
      <c r="F66" s="56">
        <v>5.84</v>
      </c>
      <c r="G66" s="52"/>
      <c r="H66" s="52"/>
      <c r="I66" s="52"/>
      <c r="J66" s="52"/>
      <c r="K66" s="52">
        <v>2</v>
      </c>
      <c r="L66" s="52">
        <v>2</v>
      </c>
    </row>
    <row r="67" spans="1:12" x14ac:dyDescent="0.15">
      <c r="A67" s="3"/>
      <c r="B67" s="1" t="s">
        <v>97</v>
      </c>
      <c r="C67" s="52" t="s">
        <v>295</v>
      </c>
      <c r="D67" s="52">
        <v>20</v>
      </c>
      <c r="E67" s="57">
        <v>5.75</v>
      </c>
      <c r="F67" s="56">
        <v>5.83</v>
      </c>
      <c r="G67" s="52">
        <v>1</v>
      </c>
      <c r="H67" s="52"/>
      <c r="I67" s="52"/>
      <c r="J67" s="52"/>
      <c r="K67" s="117">
        <v>7</v>
      </c>
      <c r="L67" s="52">
        <v>1</v>
      </c>
    </row>
    <row r="68" spans="1:12" x14ac:dyDescent="0.15">
      <c r="A68" s="3"/>
      <c r="B68" s="1" t="s">
        <v>95</v>
      </c>
      <c r="C68" s="52" t="s">
        <v>297</v>
      </c>
      <c r="D68" s="52">
        <v>23</v>
      </c>
      <c r="E68" s="56">
        <v>5.83</v>
      </c>
      <c r="F68" s="56">
        <v>5.83</v>
      </c>
      <c r="G68" s="52">
        <v>1</v>
      </c>
      <c r="H68" s="52"/>
      <c r="I68" s="52"/>
      <c r="J68" s="52"/>
      <c r="K68" s="52">
        <v>6</v>
      </c>
      <c r="L68" s="52"/>
    </row>
    <row r="69" spans="1:12" x14ac:dyDescent="0.15">
      <c r="A69" s="3"/>
      <c r="B69" s="1" t="s">
        <v>96</v>
      </c>
      <c r="C69" s="52" t="s">
        <v>294</v>
      </c>
      <c r="D69" s="52">
        <v>35</v>
      </c>
      <c r="E69" s="56">
        <v>5.8</v>
      </c>
      <c r="F69" s="56">
        <v>5.83</v>
      </c>
      <c r="G69" s="52">
        <v>1</v>
      </c>
      <c r="H69" s="52"/>
      <c r="I69" s="52"/>
      <c r="J69" s="52"/>
      <c r="K69" s="52">
        <v>6</v>
      </c>
      <c r="L69" s="52">
        <v>1</v>
      </c>
    </row>
    <row r="70" spans="1:12" x14ac:dyDescent="0.15">
      <c r="A70" s="3"/>
      <c r="B70" s="1" t="s">
        <v>91</v>
      </c>
      <c r="C70" s="52" t="s">
        <v>299</v>
      </c>
      <c r="D70" s="52">
        <v>32</v>
      </c>
      <c r="E70" s="57">
        <v>5.77</v>
      </c>
      <c r="F70" s="56">
        <v>5.83</v>
      </c>
      <c r="G70" s="52">
        <v>1</v>
      </c>
      <c r="H70" s="52"/>
      <c r="I70" s="52"/>
      <c r="J70" s="52"/>
      <c r="K70" s="52">
        <v>6</v>
      </c>
      <c r="L70" s="52">
        <v>2</v>
      </c>
    </row>
    <row r="71" spans="1:12" x14ac:dyDescent="0.15">
      <c r="A71" s="3"/>
      <c r="B71" s="1" t="s">
        <v>92</v>
      </c>
      <c r="C71" s="52" t="s">
        <v>295</v>
      </c>
      <c r="D71" s="52">
        <v>24</v>
      </c>
      <c r="E71" s="55">
        <v>6.06</v>
      </c>
      <c r="F71" s="56">
        <v>5.83</v>
      </c>
      <c r="G71" s="33">
        <v>3</v>
      </c>
      <c r="H71" s="52"/>
      <c r="I71" s="52"/>
      <c r="J71" s="52"/>
      <c r="K71" s="52">
        <v>5</v>
      </c>
      <c r="L71" s="52">
        <v>1</v>
      </c>
    </row>
    <row r="72" spans="1:12" x14ac:dyDescent="0.15">
      <c r="A72" s="3"/>
      <c r="B72" s="1" t="s">
        <v>94</v>
      </c>
      <c r="C72" s="52" t="s">
        <v>282</v>
      </c>
      <c r="D72" s="52">
        <v>15</v>
      </c>
      <c r="E72" s="55">
        <v>6.07</v>
      </c>
      <c r="F72" s="56">
        <v>5.83</v>
      </c>
      <c r="G72" s="52">
        <v>1</v>
      </c>
      <c r="H72" s="52"/>
      <c r="I72" s="52"/>
      <c r="J72" s="52">
        <v>1</v>
      </c>
      <c r="K72" s="52">
        <v>1</v>
      </c>
      <c r="L72" s="52"/>
    </row>
    <row r="73" spans="1:12" x14ac:dyDescent="0.15">
      <c r="A73" s="3"/>
      <c r="B73" s="1" t="s">
        <v>93</v>
      </c>
      <c r="C73" s="52" t="s">
        <v>287</v>
      </c>
      <c r="D73" s="52">
        <v>15</v>
      </c>
      <c r="E73" s="56">
        <v>5.83</v>
      </c>
      <c r="F73" s="56">
        <v>5.83</v>
      </c>
      <c r="G73" s="52"/>
      <c r="H73" s="52"/>
      <c r="I73" s="52"/>
      <c r="J73" s="52"/>
      <c r="K73" s="52"/>
      <c r="L73" s="52"/>
    </row>
    <row r="74" spans="1:12" x14ac:dyDescent="0.15">
      <c r="A74" s="3"/>
      <c r="B74" s="1" t="s">
        <v>99</v>
      </c>
      <c r="C74" s="52" t="s">
        <v>284</v>
      </c>
      <c r="D74" s="52">
        <v>30</v>
      </c>
      <c r="E74" s="56">
        <v>5.82</v>
      </c>
      <c r="F74" s="56">
        <v>5.82</v>
      </c>
      <c r="G74" s="52">
        <v>1</v>
      </c>
      <c r="H74" s="52"/>
      <c r="I74" s="52"/>
      <c r="J74" s="52"/>
      <c r="K74" s="52">
        <v>6</v>
      </c>
      <c r="L74" s="52"/>
    </row>
    <row r="75" spans="1:12" x14ac:dyDescent="0.15">
      <c r="A75" s="3"/>
      <c r="B75" s="1" t="s">
        <v>98</v>
      </c>
      <c r="C75" s="52" t="s">
        <v>292</v>
      </c>
      <c r="D75" s="52">
        <v>11</v>
      </c>
      <c r="E75" s="56">
        <v>5.82</v>
      </c>
      <c r="F75" s="56">
        <v>5.82</v>
      </c>
      <c r="G75" s="52"/>
      <c r="H75" s="52"/>
      <c r="I75" s="52"/>
      <c r="J75" s="52"/>
      <c r="K75" s="52"/>
      <c r="L75" s="52"/>
    </row>
    <row r="76" spans="1:12" x14ac:dyDescent="0.15">
      <c r="A76" s="3"/>
      <c r="B76" s="1" t="s">
        <v>100</v>
      </c>
      <c r="C76" s="52" t="s">
        <v>283</v>
      </c>
      <c r="D76" s="52">
        <v>18</v>
      </c>
      <c r="E76" s="54">
        <v>6</v>
      </c>
      <c r="F76" s="56">
        <v>5.81</v>
      </c>
      <c r="G76" s="52">
        <v>1</v>
      </c>
      <c r="H76" s="52"/>
      <c r="I76" s="52"/>
      <c r="J76" s="52">
        <v>1</v>
      </c>
      <c r="K76" s="52">
        <v>1</v>
      </c>
      <c r="L76" s="52"/>
    </row>
    <row r="77" spans="1:12" x14ac:dyDescent="0.15">
      <c r="A77" s="3"/>
      <c r="B77" s="1" t="s">
        <v>102</v>
      </c>
      <c r="C77" s="52" t="s">
        <v>299</v>
      </c>
      <c r="D77" s="52">
        <v>30</v>
      </c>
      <c r="E77" s="57">
        <v>5.65</v>
      </c>
      <c r="F77" s="56">
        <v>5.8</v>
      </c>
      <c r="G77" s="52"/>
      <c r="H77" s="52"/>
      <c r="I77" s="52"/>
      <c r="J77" s="52">
        <v>1</v>
      </c>
      <c r="K77" s="117">
        <v>9</v>
      </c>
      <c r="L77" s="52">
        <v>1</v>
      </c>
    </row>
    <row r="78" spans="1:12" x14ac:dyDescent="0.15">
      <c r="A78" s="3"/>
      <c r="B78" s="1" t="s">
        <v>101</v>
      </c>
      <c r="C78" s="52" t="s">
        <v>288</v>
      </c>
      <c r="D78" s="52">
        <v>25</v>
      </c>
      <c r="E78" s="57">
        <v>5.68</v>
      </c>
      <c r="F78" s="56">
        <v>5.8</v>
      </c>
      <c r="G78" s="52"/>
      <c r="H78" s="52"/>
      <c r="I78" s="52"/>
      <c r="J78" s="52"/>
      <c r="K78" s="52">
        <v>4</v>
      </c>
      <c r="L78" s="52">
        <v>1</v>
      </c>
    </row>
    <row r="79" spans="1:12" x14ac:dyDescent="0.15">
      <c r="A79" s="3"/>
      <c r="B79" s="1" t="s">
        <v>103</v>
      </c>
      <c r="C79" s="52" t="s">
        <v>297</v>
      </c>
      <c r="D79" s="52">
        <v>29</v>
      </c>
      <c r="E79" s="56">
        <v>5.88</v>
      </c>
      <c r="F79" s="57">
        <v>5.79</v>
      </c>
      <c r="G79" s="52">
        <v>1</v>
      </c>
      <c r="H79" s="52"/>
      <c r="I79" s="52"/>
      <c r="J79" s="52">
        <v>1</v>
      </c>
      <c r="K79" s="52">
        <v>3</v>
      </c>
      <c r="L79" s="52"/>
    </row>
    <row r="80" spans="1:12" x14ac:dyDescent="0.15">
      <c r="A80" s="3"/>
      <c r="B80" s="1" t="s">
        <v>105</v>
      </c>
      <c r="C80" s="52" t="s">
        <v>294</v>
      </c>
      <c r="D80" s="52">
        <v>29</v>
      </c>
      <c r="E80" s="57">
        <v>5.69</v>
      </c>
      <c r="F80" s="57">
        <v>5.78</v>
      </c>
      <c r="G80" s="52"/>
      <c r="H80" s="52"/>
      <c r="I80" s="52"/>
      <c r="J80" s="52">
        <v>1</v>
      </c>
      <c r="K80" s="52">
        <v>5</v>
      </c>
      <c r="L80" s="52">
        <v>1</v>
      </c>
    </row>
    <row r="81" spans="1:12" x14ac:dyDescent="0.15">
      <c r="A81" s="3"/>
      <c r="B81" s="1" t="s">
        <v>104</v>
      </c>
      <c r="C81" s="52" t="s">
        <v>298</v>
      </c>
      <c r="D81" s="52">
        <v>27</v>
      </c>
      <c r="E81" s="57">
        <v>5.74</v>
      </c>
      <c r="F81" s="57">
        <v>5.78</v>
      </c>
      <c r="G81" s="52">
        <v>1</v>
      </c>
      <c r="H81" s="52"/>
      <c r="I81" s="52"/>
      <c r="J81" s="52"/>
      <c r="K81" s="52">
        <v>4</v>
      </c>
      <c r="L81" s="52">
        <v>2</v>
      </c>
    </row>
    <row r="82" spans="1:12" x14ac:dyDescent="0.15">
      <c r="A82" s="3"/>
      <c r="B82" s="1" t="s">
        <v>106</v>
      </c>
      <c r="C82" s="52" t="s">
        <v>281</v>
      </c>
      <c r="D82" s="52">
        <v>16</v>
      </c>
      <c r="E82" s="54">
        <v>5.94</v>
      </c>
      <c r="F82" s="57">
        <v>5.78</v>
      </c>
      <c r="G82" s="52">
        <v>1</v>
      </c>
      <c r="H82" s="52"/>
      <c r="I82" s="52"/>
      <c r="J82" s="52">
        <v>1</v>
      </c>
      <c r="K82" s="52">
        <v>3</v>
      </c>
      <c r="L82" s="52"/>
    </row>
    <row r="83" spans="1:12" x14ac:dyDescent="0.15">
      <c r="A83" s="3"/>
      <c r="B83" s="1" t="s">
        <v>108</v>
      </c>
      <c r="C83" s="52" t="s">
        <v>287</v>
      </c>
      <c r="D83" s="52">
        <v>13</v>
      </c>
      <c r="E83" s="57">
        <v>5.5</v>
      </c>
      <c r="F83" s="57">
        <v>5.77</v>
      </c>
      <c r="G83" s="52"/>
      <c r="H83" s="52"/>
      <c r="I83" s="52"/>
      <c r="J83" s="52"/>
      <c r="K83" s="117">
        <v>7</v>
      </c>
      <c r="L83" s="52"/>
    </row>
    <row r="84" spans="1:12" x14ac:dyDescent="0.15">
      <c r="A84" s="3"/>
      <c r="B84" s="1" t="s">
        <v>107</v>
      </c>
      <c r="C84" s="52" t="s">
        <v>284</v>
      </c>
      <c r="D84" s="52">
        <v>11</v>
      </c>
      <c r="E84" s="56">
        <v>5.91</v>
      </c>
      <c r="F84" s="57">
        <v>5.77</v>
      </c>
      <c r="G84" s="52">
        <v>1</v>
      </c>
      <c r="H84" s="52"/>
      <c r="I84" s="52"/>
      <c r="J84" s="52"/>
      <c r="K84" s="52">
        <v>3</v>
      </c>
      <c r="L84" s="52"/>
    </row>
    <row r="85" spans="1:12" x14ac:dyDescent="0.15">
      <c r="A85" s="3"/>
      <c r="B85" s="1" t="s">
        <v>110</v>
      </c>
      <c r="C85" s="52" t="s">
        <v>295</v>
      </c>
      <c r="D85" s="52">
        <v>18</v>
      </c>
      <c r="E85" s="57">
        <v>5.67</v>
      </c>
      <c r="F85" s="57">
        <v>5.75</v>
      </c>
      <c r="G85" s="52"/>
      <c r="H85" s="52"/>
      <c r="I85" s="52"/>
      <c r="J85" s="52"/>
      <c r="K85" s="52">
        <v>3</v>
      </c>
      <c r="L85" s="52"/>
    </row>
    <row r="86" spans="1:12" x14ac:dyDescent="0.15">
      <c r="A86" s="3"/>
      <c r="B86" s="1" t="s">
        <v>109</v>
      </c>
      <c r="C86" s="52" t="s">
        <v>299</v>
      </c>
      <c r="D86" s="52">
        <v>22</v>
      </c>
      <c r="E86" s="57">
        <v>5.66</v>
      </c>
      <c r="F86" s="57">
        <v>5.75</v>
      </c>
      <c r="G86" s="52"/>
      <c r="H86" s="52"/>
      <c r="I86" s="52"/>
      <c r="J86" s="52"/>
      <c r="K86" s="52">
        <v>2</v>
      </c>
      <c r="L86" s="52">
        <v>1</v>
      </c>
    </row>
    <row r="87" spans="1:12" x14ac:dyDescent="0.15">
      <c r="A87" s="3"/>
      <c r="B87" s="1" t="s">
        <v>114</v>
      </c>
      <c r="C87" s="52" t="s">
        <v>294</v>
      </c>
      <c r="D87" s="52">
        <v>31</v>
      </c>
      <c r="E87" s="57">
        <v>5.61</v>
      </c>
      <c r="F87" s="57">
        <v>5.73</v>
      </c>
      <c r="G87" s="52"/>
      <c r="H87" s="52"/>
      <c r="I87" s="52"/>
      <c r="J87" s="52">
        <v>1</v>
      </c>
      <c r="K87" s="117">
        <v>9</v>
      </c>
      <c r="L87" s="52"/>
    </row>
    <row r="88" spans="1:12" x14ac:dyDescent="0.15">
      <c r="A88" s="3"/>
      <c r="B88" s="1" t="s">
        <v>112</v>
      </c>
      <c r="C88" s="52" t="s">
        <v>285</v>
      </c>
      <c r="D88" s="52">
        <v>11</v>
      </c>
      <c r="E88" s="57">
        <v>5.5</v>
      </c>
      <c r="F88" s="57">
        <v>5.73</v>
      </c>
      <c r="G88" s="52"/>
      <c r="H88" s="52"/>
      <c r="I88" s="52"/>
      <c r="J88" s="52"/>
      <c r="K88" s="52">
        <v>5</v>
      </c>
      <c r="L88" s="52"/>
    </row>
    <row r="89" spans="1:12" x14ac:dyDescent="0.15">
      <c r="A89" s="3"/>
      <c r="B89" s="1" t="s">
        <v>111</v>
      </c>
      <c r="C89" s="52" t="s">
        <v>292</v>
      </c>
      <c r="D89" s="52">
        <v>28</v>
      </c>
      <c r="E89" s="57">
        <v>5.77</v>
      </c>
      <c r="F89" s="57">
        <v>5.73</v>
      </c>
      <c r="G89" s="52">
        <v>1</v>
      </c>
      <c r="H89" s="52"/>
      <c r="I89" s="52"/>
      <c r="J89" s="52"/>
      <c r="K89" s="52">
        <v>4</v>
      </c>
      <c r="L89" s="52"/>
    </row>
    <row r="90" spans="1:12" x14ac:dyDescent="0.15">
      <c r="A90" s="3"/>
      <c r="B90" s="1" t="s">
        <v>113</v>
      </c>
      <c r="C90" s="52" t="s">
        <v>293</v>
      </c>
      <c r="D90" s="52">
        <v>11</v>
      </c>
      <c r="E90" s="57">
        <v>5.45</v>
      </c>
      <c r="F90" s="57">
        <v>5.73</v>
      </c>
      <c r="G90" s="52"/>
      <c r="H90" s="52"/>
      <c r="I90" s="52"/>
      <c r="J90" s="52"/>
      <c r="K90" s="52">
        <v>2</v>
      </c>
      <c r="L90" s="52"/>
    </row>
    <row r="91" spans="1:12" x14ac:dyDescent="0.15">
      <c r="A91" s="3"/>
      <c r="B91" s="1" t="s">
        <v>115</v>
      </c>
      <c r="C91" s="52" t="s">
        <v>290</v>
      </c>
      <c r="D91" s="52">
        <v>23</v>
      </c>
      <c r="E91" s="57">
        <v>5.57</v>
      </c>
      <c r="F91" s="57">
        <v>5.72</v>
      </c>
      <c r="G91" s="52">
        <v>1</v>
      </c>
      <c r="H91" s="52"/>
      <c r="I91" s="52"/>
      <c r="J91" s="52">
        <v>1</v>
      </c>
      <c r="K91" s="165">
        <v>11</v>
      </c>
      <c r="L91" s="52">
        <v>2</v>
      </c>
    </row>
    <row r="92" spans="1:12" x14ac:dyDescent="0.15">
      <c r="A92" s="3"/>
      <c r="B92" s="1" t="s">
        <v>119</v>
      </c>
      <c r="C92" s="52" t="s">
        <v>297</v>
      </c>
      <c r="D92" s="52">
        <v>31</v>
      </c>
      <c r="E92" s="57">
        <v>5.6</v>
      </c>
      <c r="F92" s="57">
        <v>5.71</v>
      </c>
      <c r="G92" s="52"/>
      <c r="H92" s="52"/>
      <c r="I92" s="52"/>
      <c r="J92" s="52"/>
      <c r="K92" s="117">
        <v>7</v>
      </c>
      <c r="L92" s="52"/>
    </row>
    <row r="93" spans="1:12" x14ac:dyDescent="0.15">
      <c r="A93" s="3"/>
      <c r="B93" s="1" t="s">
        <v>118</v>
      </c>
      <c r="C93" s="52" t="s">
        <v>285</v>
      </c>
      <c r="D93" s="52">
        <v>26</v>
      </c>
      <c r="E93" s="57">
        <v>5.6</v>
      </c>
      <c r="F93" s="57">
        <v>5.71</v>
      </c>
      <c r="G93" s="52"/>
      <c r="H93" s="52"/>
      <c r="I93" s="52"/>
      <c r="J93" s="52"/>
      <c r="K93" s="52">
        <v>6</v>
      </c>
      <c r="L93" s="52"/>
    </row>
    <row r="94" spans="1:12" x14ac:dyDescent="0.15">
      <c r="A94" s="3"/>
      <c r="B94" s="1" t="s">
        <v>117</v>
      </c>
      <c r="C94" s="52" t="s">
        <v>296</v>
      </c>
      <c r="D94" s="52">
        <v>19</v>
      </c>
      <c r="E94" s="57">
        <v>5.66</v>
      </c>
      <c r="F94" s="57">
        <v>5.71</v>
      </c>
      <c r="G94" s="52"/>
      <c r="H94" s="52"/>
      <c r="I94" s="52"/>
      <c r="J94" s="52">
        <v>1</v>
      </c>
      <c r="K94" s="52">
        <v>4</v>
      </c>
      <c r="L94" s="52"/>
    </row>
    <row r="95" spans="1:12" x14ac:dyDescent="0.15">
      <c r="A95" s="3"/>
      <c r="B95" s="1" t="s">
        <v>116</v>
      </c>
      <c r="C95" s="52" t="s">
        <v>298</v>
      </c>
      <c r="D95" s="52">
        <v>14</v>
      </c>
      <c r="E95" s="57">
        <v>5.54</v>
      </c>
      <c r="F95" s="57">
        <v>5.71</v>
      </c>
      <c r="G95" s="52"/>
      <c r="H95" s="52"/>
      <c r="I95" s="52"/>
      <c r="J95" s="52"/>
      <c r="K95" s="52">
        <v>3</v>
      </c>
      <c r="L95" s="52">
        <v>1</v>
      </c>
    </row>
    <row r="96" spans="1:12" x14ac:dyDescent="0.15">
      <c r="A96" s="3"/>
      <c r="B96" s="1" t="s">
        <v>120</v>
      </c>
      <c r="C96" s="52" t="s">
        <v>290</v>
      </c>
      <c r="D96" s="52">
        <v>17</v>
      </c>
      <c r="E96" s="56">
        <v>5.85</v>
      </c>
      <c r="F96" s="57">
        <v>5.71</v>
      </c>
      <c r="G96" s="52">
        <v>1</v>
      </c>
      <c r="H96" s="52"/>
      <c r="I96" s="52"/>
      <c r="J96" s="52"/>
      <c r="K96" s="52">
        <v>1</v>
      </c>
      <c r="L96" s="52"/>
    </row>
    <row r="97" spans="1:12" x14ac:dyDescent="0.15">
      <c r="A97" s="3"/>
      <c r="B97" s="1" t="s">
        <v>121</v>
      </c>
      <c r="C97" s="52" t="s">
        <v>294</v>
      </c>
      <c r="D97" s="52">
        <v>20</v>
      </c>
      <c r="E97" s="57">
        <v>5.5</v>
      </c>
      <c r="F97" s="57">
        <v>5.7</v>
      </c>
      <c r="G97" s="52"/>
      <c r="H97" s="52"/>
      <c r="I97" s="52"/>
      <c r="J97" s="52"/>
      <c r="K97" s="52">
        <v>6</v>
      </c>
      <c r="L97" s="52">
        <v>1</v>
      </c>
    </row>
    <row r="98" spans="1:12" x14ac:dyDescent="0.15">
      <c r="A98" s="3"/>
      <c r="B98" s="1" t="s">
        <v>122</v>
      </c>
      <c r="C98" s="52" t="s">
        <v>286</v>
      </c>
      <c r="D98" s="52">
        <v>31</v>
      </c>
      <c r="E98" s="57">
        <v>5.56</v>
      </c>
      <c r="F98" s="57">
        <v>5.69</v>
      </c>
      <c r="G98" s="52">
        <v>1</v>
      </c>
      <c r="H98" s="52"/>
      <c r="I98" s="52"/>
      <c r="J98" s="52"/>
      <c r="K98" s="165">
        <v>12</v>
      </c>
      <c r="L98" s="52">
        <v>1</v>
      </c>
    </row>
    <row r="99" spans="1:12" x14ac:dyDescent="0.15">
      <c r="A99" s="3"/>
      <c r="B99" s="1" t="s">
        <v>124</v>
      </c>
      <c r="C99" s="52" t="s">
        <v>291</v>
      </c>
      <c r="D99" s="52">
        <v>22</v>
      </c>
      <c r="E99" s="56">
        <v>5.82</v>
      </c>
      <c r="F99" s="57">
        <v>5.68</v>
      </c>
      <c r="G99" s="52">
        <v>2</v>
      </c>
      <c r="H99" s="52"/>
      <c r="I99" s="52"/>
      <c r="J99" s="52">
        <v>1</v>
      </c>
      <c r="K99" s="52">
        <v>6</v>
      </c>
      <c r="L99" s="52">
        <v>1</v>
      </c>
    </row>
    <row r="100" spans="1:12" x14ac:dyDescent="0.15">
      <c r="A100" s="3"/>
      <c r="B100" s="1" t="s">
        <v>125</v>
      </c>
      <c r="C100" s="52" t="s">
        <v>285</v>
      </c>
      <c r="D100" s="52">
        <v>17</v>
      </c>
      <c r="E100" s="57">
        <v>5.47</v>
      </c>
      <c r="F100" s="57">
        <v>5.68</v>
      </c>
      <c r="G100" s="52"/>
      <c r="H100" s="52"/>
      <c r="I100" s="52"/>
      <c r="J100" s="52"/>
      <c r="K100" s="52">
        <v>5</v>
      </c>
      <c r="L100" s="52">
        <v>1</v>
      </c>
    </row>
    <row r="101" spans="1:12" x14ac:dyDescent="0.15">
      <c r="A101" s="3"/>
      <c r="B101" s="1" t="s">
        <v>123</v>
      </c>
      <c r="C101" s="52" t="s">
        <v>297</v>
      </c>
      <c r="D101" s="52">
        <v>19</v>
      </c>
      <c r="E101" s="57">
        <v>5.74</v>
      </c>
      <c r="F101" s="57">
        <v>5.68</v>
      </c>
      <c r="G101" s="52">
        <v>1</v>
      </c>
      <c r="H101" s="52"/>
      <c r="I101" s="52"/>
      <c r="J101" s="52"/>
      <c r="K101" s="52">
        <v>4</v>
      </c>
      <c r="L101" s="52"/>
    </row>
    <row r="102" spans="1:12" x14ac:dyDescent="0.15">
      <c r="A102" s="3"/>
      <c r="B102" s="1" t="s">
        <v>126</v>
      </c>
      <c r="C102" s="52" t="s">
        <v>294</v>
      </c>
      <c r="D102" s="52">
        <v>32</v>
      </c>
      <c r="E102" s="57">
        <v>5.58</v>
      </c>
      <c r="F102" s="57">
        <v>5.67</v>
      </c>
      <c r="G102" s="52">
        <v>1</v>
      </c>
      <c r="H102" s="52"/>
      <c r="I102" s="52"/>
      <c r="J102" s="52"/>
      <c r="K102" s="117">
        <v>8</v>
      </c>
      <c r="L102" s="52"/>
    </row>
    <row r="103" spans="1:12" x14ac:dyDescent="0.15">
      <c r="A103" s="3"/>
      <c r="B103" s="1" t="s">
        <v>127</v>
      </c>
      <c r="C103" s="52" t="s">
        <v>297</v>
      </c>
      <c r="D103" s="52">
        <v>24</v>
      </c>
      <c r="E103" s="57">
        <v>5.63</v>
      </c>
      <c r="F103" s="57">
        <v>5.67</v>
      </c>
      <c r="G103" s="52"/>
      <c r="H103" s="52"/>
      <c r="I103" s="52"/>
      <c r="J103" s="52">
        <v>2</v>
      </c>
      <c r="K103" s="52">
        <v>6</v>
      </c>
      <c r="L103" s="52"/>
    </row>
    <row r="104" spans="1:12" x14ac:dyDescent="0.15">
      <c r="A104" s="3"/>
      <c r="B104" s="1" t="s">
        <v>129</v>
      </c>
      <c r="C104" s="52" t="s">
        <v>296</v>
      </c>
      <c r="D104" s="52">
        <v>22</v>
      </c>
      <c r="E104" s="57">
        <v>5.43</v>
      </c>
      <c r="F104" s="57">
        <v>5.66</v>
      </c>
      <c r="G104" s="52"/>
      <c r="H104" s="52"/>
      <c r="I104" s="52"/>
      <c r="J104" s="52"/>
      <c r="K104" s="52">
        <v>6</v>
      </c>
      <c r="L104" s="52"/>
    </row>
    <row r="105" spans="1:12" x14ac:dyDescent="0.15">
      <c r="A105" s="3"/>
      <c r="B105" s="1" t="s">
        <v>128</v>
      </c>
      <c r="C105" s="52" t="s">
        <v>298</v>
      </c>
      <c r="D105" s="52">
        <v>19</v>
      </c>
      <c r="E105" s="57">
        <v>5.53</v>
      </c>
      <c r="F105" s="57">
        <v>5.66</v>
      </c>
      <c r="G105" s="52"/>
      <c r="H105" s="52"/>
      <c r="I105" s="52"/>
      <c r="J105" s="52"/>
      <c r="K105" s="52">
        <v>3</v>
      </c>
      <c r="L105" s="52">
        <v>1</v>
      </c>
    </row>
    <row r="106" spans="1:12" x14ac:dyDescent="0.15">
      <c r="A106" s="3"/>
      <c r="B106" s="1" t="s">
        <v>134</v>
      </c>
      <c r="C106" s="52" t="s">
        <v>291</v>
      </c>
      <c r="D106" s="52">
        <v>34</v>
      </c>
      <c r="E106" s="57">
        <v>5.44</v>
      </c>
      <c r="F106" s="57">
        <v>5.65</v>
      </c>
      <c r="G106" s="52"/>
      <c r="H106" s="52"/>
      <c r="I106" s="52"/>
      <c r="J106" s="52"/>
      <c r="K106" s="165">
        <v>10</v>
      </c>
      <c r="L106" s="52">
        <v>2</v>
      </c>
    </row>
    <row r="107" spans="1:12" x14ac:dyDescent="0.15">
      <c r="A107" s="3"/>
      <c r="B107" s="1" t="s">
        <v>133</v>
      </c>
      <c r="C107" s="52" t="s">
        <v>292</v>
      </c>
      <c r="D107" s="52">
        <v>26</v>
      </c>
      <c r="E107" s="57">
        <v>5.46</v>
      </c>
      <c r="F107" s="57">
        <v>5.65</v>
      </c>
      <c r="G107" s="52"/>
      <c r="H107" s="52"/>
      <c r="I107" s="52"/>
      <c r="J107" s="52"/>
      <c r="K107" s="52">
        <v>6</v>
      </c>
      <c r="L107" s="52"/>
    </row>
    <row r="108" spans="1:12" x14ac:dyDescent="0.15">
      <c r="A108" s="3"/>
      <c r="B108" s="1" t="s">
        <v>132</v>
      </c>
      <c r="C108" s="52" t="s">
        <v>284</v>
      </c>
      <c r="D108" s="52">
        <v>24</v>
      </c>
      <c r="E108" s="57">
        <v>5.6</v>
      </c>
      <c r="F108" s="57">
        <v>5.65</v>
      </c>
      <c r="G108" s="52"/>
      <c r="H108" s="52"/>
      <c r="I108" s="52"/>
      <c r="J108" s="52">
        <v>2</v>
      </c>
      <c r="K108" s="52">
        <v>4</v>
      </c>
      <c r="L108" s="52">
        <v>1</v>
      </c>
    </row>
    <row r="109" spans="1:12" x14ac:dyDescent="0.15">
      <c r="A109" s="3"/>
      <c r="B109" s="1" t="s">
        <v>131</v>
      </c>
      <c r="C109" s="52" t="s">
        <v>286</v>
      </c>
      <c r="D109" s="52">
        <v>24</v>
      </c>
      <c r="E109" s="57">
        <v>5.67</v>
      </c>
      <c r="F109" s="57">
        <v>5.65</v>
      </c>
      <c r="G109" s="52"/>
      <c r="H109" s="52"/>
      <c r="I109" s="52"/>
      <c r="J109" s="52">
        <v>2</v>
      </c>
      <c r="K109" s="52">
        <v>1</v>
      </c>
      <c r="L109" s="52">
        <v>1</v>
      </c>
    </row>
    <row r="110" spans="1:12" x14ac:dyDescent="0.15">
      <c r="A110" s="3"/>
      <c r="B110" s="1" t="s">
        <v>130</v>
      </c>
      <c r="C110" s="52" t="s">
        <v>298</v>
      </c>
      <c r="D110" s="52">
        <v>24</v>
      </c>
      <c r="E110" s="57">
        <v>5.63</v>
      </c>
      <c r="F110" s="57">
        <v>5.65</v>
      </c>
      <c r="G110" s="52"/>
      <c r="H110" s="52"/>
      <c r="I110" s="52"/>
      <c r="J110" s="52"/>
      <c r="K110" s="52">
        <v>1</v>
      </c>
      <c r="L110" s="52"/>
    </row>
    <row r="111" spans="1:12" x14ac:dyDescent="0.15">
      <c r="A111" s="3"/>
      <c r="B111" s="1" t="s">
        <v>136</v>
      </c>
      <c r="C111" s="52" t="s">
        <v>299</v>
      </c>
      <c r="D111" s="52">
        <v>23</v>
      </c>
      <c r="E111" s="57">
        <v>5.54</v>
      </c>
      <c r="F111" s="57">
        <v>5.63</v>
      </c>
      <c r="G111" s="52"/>
      <c r="H111" s="52"/>
      <c r="I111" s="52"/>
      <c r="J111" s="52">
        <v>1</v>
      </c>
      <c r="K111" s="52">
        <v>6</v>
      </c>
      <c r="L111" s="52"/>
    </row>
    <row r="112" spans="1:12" x14ac:dyDescent="0.15">
      <c r="A112" s="3"/>
      <c r="B112" s="1" t="s">
        <v>135</v>
      </c>
      <c r="C112" s="52" t="s">
        <v>292</v>
      </c>
      <c r="D112" s="52">
        <v>12</v>
      </c>
      <c r="E112" s="57">
        <v>5.46</v>
      </c>
      <c r="F112" s="57">
        <v>5.63</v>
      </c>
      <c r="G112" s="52"/>
      <c r="H112" s="52"/>
      <c r="I112" s="52"/>
      <c r="J112" s="52"/>
      <c r="K112" s="52">
        <v>2</v>
      </c>
      <c r="L112" s="52">
        <v>1</v>
      </c>
    </row>
    <row r="113" spans="1:12" x14ac:dyDescent="0.15">
      <c r="A113" s="3"/>
      <c r="B113" s="1" t="s">
        <v>137</v>
      </c>
      <c r="C113" s="52" t="s">
        <v>290</v>
      </c>
      <c r="D113" s="52">
        <v>13</v>
      </c>
      <c r="E113" s="57">
        <v>5.5</v>
      </c>
      <c r="F113" s="57">
        <v>5.62</v>
      </c>
      <c r="G113" s="52"/>
      <c r="H113" s="52"/>
      <c r="I113" s="52"/>
      <c r="J113" s="52"/>
      <c r="K113" s="52">
        <v>3</v>
      </c>
      <c r="L113" s="52"/>
    </row>
    <row r="114" spans="1:12" x14ac:dyDescent="0.15">
      <c r="A114" s="3"/>
      <c r="B114" s="1" t="s">
        <v>138</v>
      </c>
      <c r="C114" s="52" t="s">
        <v>293</v>
      </c>
      <c r="D114" s="52">
        <v>18</v>
      </c>
      <c r="E114" s="57">
        <v>5.61</v>
      </c>
      <c r="F114" s="57">
        <v>5.61</v>
      </c>
      <c r="G114" s="52">
        <v>1</v>
      </c>
      <c r="H114" s="52"/>
      <c r="I114" s="52"/>
      <c r="J114" s="52"/>
      <c r="K114" s="52">
        <v>6</v>
      </c>
      <c r="L114" s="52"/>
    </row>
    <row r="115" spans="1:12" x14ac:dyDescent="0.15">
      <c r="A115" s="3"/>
      <c r="B115" s="1" t="s">
        <v>139</v>
      </c>
      <c r="C115" s="52" t="s">
        <v>284</v>
      </c>
      <c r="D115" s="52">
        <v>29</v>
      </c>
      <c r="E115" s="57">
        <v>5.59</v>
      </c>
      <c r="F115" s="57">
        <v>5.6</v>
      </c>
      <c r="G115" s="52"/>
      <c r="H115" s="52"/>
      <c r="I115" s="52"/>
      <c r="J115" s="52">
        <v>2</v>
      </c>
      <c r="K115" s="52">
        <v>5</v>
      </c>
      <c r="L115" s="52"/>
    </row>
    <row r="116" spans="1:12" x14ac:dyDescent="0.15">
      <c r="A116" s="3"/>
      <c r="B116" s="1" t="s">
        <v>140</v>
      </c>
      <c r="C116" s="52" t="s">
        <v>293</v>
      </c>
      <c r="D116" s="52">
        <v>12</v>
      </c>
      <c r="E116" s="57">
        <v>5.13</v>
      </c>
      <c r="F116" s="57">
        <v>5.58</v>
      </c>
      <c r="G116" s="52"/>
      <c r="H116" s="52"/>
      <c r="I116" s="52"/>
      <c r="J116" s="52"/>
      <c r="K116" s="117">
        <v>7</v>
      </c>
      <c r="L116" s="52"/>
    </row>
    <row r="117" spans="1:12" x14ac:dyDescent="0.15">
      <c r="A117" s="3"/>
      <c r="B117" s="1" t="s">
        <v>142</v>
      </c>
      <c r="C117" s="52" t="s">
        <v>291</v>
      </c>
      <c r="D117" s="52">
        <v>20</v>
      </c>
      <c r="E117" s="57">
        <v>5.67</v>
      </c>
      <c r="F117" s="57">
        <v>5.55</v>
      </c>
      <c r="G117" s="52">
        <v>2</v>
      </c>
      <c r="H117" s="52"/>
      <c r="I117" s="52"/>
      <c r="J117" s="52"/>
      <c r="K117" s="52">
        <v>3</v>
      </c>
      <c r="L117" s="52">
        <v>2</v>
      </c>
    </row>
    <row r="118" spans="1:12" x14ac:dyDescent="0.15">
      <c r="A118" s="3"/>
      <c r="B118" s="1" t="s">
        <v>141</v>
      </c>
      <c r="C118" s="52" t="s">
        <v>292</v>
      </c>
      <c r="D118" s="52">
        <v>19</v>
      </c>
      <c r="E118" s="57">
        <v>5.34</v>
      </c>
      <c r="F118" s="57">
        <v>5.55</v>
      </c>
      <c r="G118" s="52"/>
      <c r="H118" s="52"/>
      <c r="I118" s="52"/>
      <c r="J118" s="52"/>
      <c r="K118" s="52">
        <v>2</v>
      </c>
      <c r="L118" s="52">
        <v>1</v>
      </c>
    </row>
    <row r="119" spans="1:12" x14ac:dyDescent="0.15">
      <c r="A119" s="3"/>
      <c r="B119" s="1" t="s">
        <v>143</v>
      </c>
      <c r="C119" s="52" t="s">
        <v>286</v>
      </c>
      <c r="D119" s="52">
        <v>27</v>
      </c>
      <c r="E119" s="57">
        <v>5.63</v>
      </c>
      <c r="F119" s="57">
        <v>5.54</v>
      </c>
      <c r="G119" s="52">
        <v>1</v>
      </c>
      <c r="H119" s="52"/>
      <c r="I119" s="52"/>
      <c r="J119" s="33">
        <v>4</v>
      </c>
      <c r="K119" s="117">
        <v>9</v>
      </c>
      <c r="L119" s="52"/>
    </row>
    <row r="120" spans="1:12" x14ac:dyDescent="0.15">
      <c r="A120" s="3"/>
      <c r="B120" s="1" t="s">
        <v>144</v>
      </c>
      <c r="C120" s="52" t="s">
        <v>296</v>
      </c>
      <c r="D120" s="52">
        <v>12</v>
      </c>
      <c r="E120" s="57">
        <v>5.46</v>
      </c>
      <c r="F120" s="57">
        <v>5.54</v>
      </c>
      <c r="G120" s="52"/>
      <c r="H120" s="52"/>
      <c r="I120" s="52"/>
      <c r="J120" s="52"/>
      <c r="K120" s="52">
        <v>2</v>
      </c>
      <c r="L120" s="52"/>
    </row>
    <row r="121" spans="1:12" x14ac:dyDescent="0.15">
      <c r="A121" s="3"/>
      <c r="B121" s="1" t="s">
        <v>145</v>
      </c>
      <c r="C121" s="52" t="s">
        <v>308</v>
      </c>
      <c r="D121" s="52">
        <v>25</v>
      </c>
      <c r="E121" s="57">
        <v>5.4</v>
      </c>
      <c r="F121" s="57">
        <v>5.52</v>
      </c>
      <c r="G121" s="52"/>
      <c r="H121" s="52"/>
      <c r="I121" s="52"/>
      <c r="J121" s="52"/>
      <c r="K121" s="52">
        <v>6</v>
      </c>
      <c r="L121" s="52"/>
    </row>
    <row r="122" spans="1:12" x14ac:dyDescent="0.15">
      <c r="A122" s="3"/>
      <c r="B122" s="1" t="s">
        <v>147</v>
      </c>
      <c r="C122" s="52" t="s">
        <v>308</v>
      </c>
      <c r="D122" s="52">
        <v>23</v>
      </c>
      <c r="E122" s="57">
        <v>5.28</v>
      </c>
      <c r="F122" s="57">
        <v>5.5</v>
      </c>
      <c r="G122" s="52"/>
      <c r="H122" s="52"/>
      <c r="I122" s="52"/>
      <c r="J122" s="52">
        <v>2</v>
      </c>
      <c r="K122" s="117">
        <v>8</v>
      </c>
      <c r="L122" s="52">
        <v>1</v>
      </c>
    </row>
    <row r="123" spans="1:12" x14ac:dyDescent="0.15">
      <c r="A123" s="3"/>
      <c r="B123" s="1" t="s">
        <v>146</v>
      </c>
      <c r="C123" s="52" t="s">
        <v>287</v>
      </c>
      <c r="D123" s="52">
        <v>17</v>
      </c>
      <c r="E123" s="57">
        <v>5.44</v>
      </c>
      <c r="F123" s="57">
        <v>5.5</v>
      </c>
      <c r="G123" s="52"/>
      <c r="H123" s="52"/>
      <c r="I123" s="52"/>
      <c r="J123" s="52"/>
      <c r="K123" s="52">
        <v>2</v>
      </c>
      <c r="L123" s="52"/>
    </row>
    <row r="124" spans="1:12" x14ac:dyDescent="0.15">
      <c r="A124" s="3"/>
      <c r="B124" s="1" t="s">
        <v>148</v>
      </c>
      <c r="C124" s="52" t="s">
        <v>308</v>
      </c>
      <c r="D124" s="52">
        <v>23</v>
      </c>
      <c r="E124" s="57">
        <v>5.37</v>
      </c>
      <c r="F124" s="57">
        <v>5.46</v>
      </c>
      <c r="G124" s="52"/>
      <c r="H124" s="52"/>
      <c r="I124" s="52"/>
      <c r="J124" s="52"/>
      <c r="K124" s="52">
        <v>2</v>
      </c>
      <c r="L124" s="52">
        <v>1</v>
      </c>
    </row>
    <row r="125" spans="1:12" x14ac:dyDescent="0.15">
      <c r="A125" s="3"/>
      <c r="B125" s="1" t="s">
        <v>149</v>
      </c>
      <c r="C125" s="52" t="s">
        <v>284</v>
      </c>
      <c r="D125" s="52">
        <v>11</v>
      </c>
      <c r="E125" s="57">
        <v>5.23</v>
      </c>
      <c r="F125" s="57">
        <v>5.27</v>
      </c>
      <c r="G125" s="52"/>
      <c r="H125" s="52"/>
      <c r="I125" s="52"/>
      <c r="J125" s="52"/>
      <c r="K125" s="52">
        <v>1</v>
      </c>
      <c r="L125" s="52"/>
    </row>
    <row r="126" spans="1:12" x14ac:dyDescent="0.15">
      <c r="A126" s="3"/>
      <c r="B126" s="1" t="s">
        <v>150</v>
      </c>
      <c r="C126" s="52" t="s">
        <v>308</v>
      </c>
      <c r="D126" s="52">
        <v>26</v>
      </c>
      <c r="E126" s="57">
        <v>5.0999999999999996</v>
      </c>
      <c r="F126" s="57">
        <v>5.17</v>
      </c>
      <c r="G126" s="52"/>
      <c r="H126" s="52"/>
      <c r="I126" s="52"/>
      <c r="J126" s="52"/>
      <c r="K126" s="52">
        <v>2</v>
      </c>
      <c r="L126" s="52">
        <v>1</v>
      </c>
    </row>
    <row r="127" spans="1:12" x14ac:dyDescent="0.15">
      <c r="A127" s="3"/>
      <c r="B127" s="1" t="s">
        <v>151</v>
      </c>
      <c r="C127" s="52" t="s">
        <v>308</v>
      </c>
      <c r="D127" s="52">
        <v>20</v>
      </c>
      <c r="E127" s="57">
        <v>5.03</v>
      </c>
      <c r="F127" s="57">
        <v>5.0999999999999996</v>
      </c>
      <c r="G127" s="52"/>
      <c r="H127" s="52"/>
      <c r="I127" s="52"/>
      <c r="J127" s="52"/>
      <c r="K127" s="52">
        <v>3</v>
      </c>
      <c r="L127" s="52"/>
    </row>
    <row r="128" spans="1:12" x14ac:dyDescent="0.15">
      <c r="C128" s="15"/>
      <c r="D128" s="15"/>
      <c r="E128" s="15"/>
      <c r="F128" s="15"/>
      <c r="G128" s="15"/>
      <c r="H128" s="15"/>
      <c r="I128" s="15"/>
      <c r="J128" s="15"/>
      <c r="K128" s="15"/>
      <c r="L128" s="15"/>
    </row>
    <row r="129" spans="3:12" x14ac:dyDescent="0.15">
      <c r="C129" s="15"/>
      <c r="D129" s="15"/>
      <c r="E129" s="15"/>
      <c r="F129" s="15"/>
      <c r="G129" s="15"/>
      <c r="H129" s="15"/>
      <c r="I129" s="15"/>
      <c r="J129" s="15"/>
      <c r="K129" s="15"/>
      <c r="L129" s="15"/>
    </row>
    <row r="130" spans="3:12" x14ac:dyDescent="0.15">
      <c r="C130" s="15"/>
      <c r="D130" s="15"/>
      <c r="E130" s="15"/>
      <c r="F130" s="15"/>
      <c r="G130" s="15"/>
      <c r="H130" s="15"/>
      <c r="I130" s="15"/>
      <c r="J130" s="15"/>
      <c r="K130" s="15"/>
      <c r="L130" s="15"/>
    </row>
    <row r="131" spans="3:12" x14ac:dyDescent="0.15">
      <c r="C131" s="15"/>
      <c r="D131" s="15"/>
      <c r="E131" s="15"/>
      <c r="F131" s="15"/>
      <c r="G131" s="15"/>
      <c r="H131" s="15"/>
      <c r="I131" s="15"/>
      <c r="J131" s="15"/>
      <c r="K131" s="15"/>
      <c r="L131" s="15"/>
    </row>
    <row r="132" spans="3:12" x14ac:dyDescent="0.15">
      <c r="C132" s="15"/>
      <c r="D132" s="15"/>
      <c r="E132" s="15"/>
      <c r="F132" s="15"/>
      <c r="G132" s="15"/>
      <c r="H132" s="15"/>
      <c r="I132" s="15"/>
      <c r="J132" s="15"/>
      <c r="K132" s="15"/>
      <c r="L132" s="15"/>
    </row>
    <row r="133" spans="3:12" x14ac:dyDescent="0.15">
      <c r="C133" s="15"/>
      <c r="D133" s="15"/>
      <c r="E133" s="15"/>
      <c r="F133" s="15"/>
      <c r="G133" s="15"/>
      <c r="H133" s="15"/>
      <c r="I133" s="15"/>
      <c r="J133" s="15"/>
      <c r="K133" s="15"/>
      <c r="L133" s="15"/>
    </row>
    <row r="134" spans="3:12" x14ac:dyDescent="0.15">
      <c r="C134" s="15"/>
      <c r="D134" s="15"/>
      <c r="E134" s="15"/>
      <c r="F134" s="15"/>
      <c r="G134" s="15"/>
      <c r="H134" s="15"/>
      <c r="I134" s="15"/>
      <c r="J134" s="15"/>
      <c r="K134" s="15"/>
      <c r="L134" s="15"/>
    </row>
    <row r="135" spans="3:12" x14ac:dyDescent="0.15">
      <c r="C135" s="15"/>
      <c r="D135" s="15"/>
      <c r="E135" s="15"/>
      <c r="F135" s="15"/>
      <c r="G135" s="15"/>
      <c r="H135" s="15"/>
      <c r="I135" s="15"/>
      <c r="J135" s="15"/>
      <c r="K135" s="15"/>
      <c r="L135" s="15"/>
    </row>
    <row r="136" spans="3:12" x14ac:dyDescent="0.15">
      <c r="C136" s="15"/>
      <c r="D136" s="15"/>
      <c r="E136" s="15"/>
      <c r="F136" s="15"/>
      <c r="G136" s="15"/>
      <c r="H136" s="15"/>
      <c r="I136" s="15"/>
      <c r="J136" s="15"/>
      <c r="K136" s="15"/>
      <c r="L136" s="15"/>
    </row>
    <row r="137" spans="3:12" x14ac:dyDescent="0.15">
      <c r="C137" s="15"/>
      <c r="D137" s="15"/>
      <c r="E137" s="15"/>
      <c r="F137" s="15"/>
      <c r="G137" s="15"/>
      <c r="H137" s="15"/>
      <c r="I137" s="15"/>
      <c r="J137" s="15"/>
      <c r="K137" s="15"/>
      <c r="L137" s="15"/>
    </row>
    <row r="138" spans="3:12" x14ac:dyDescent="0.15">
      <c r="C138" s="15"/>
      <c r="D138" s="15"/>
      <c r="E138" s="15"/>
      <c r="F138" s="15"/>
      <c r="G138" s="15"/>
      <c r="H138" s="15"/>
      <c r="I138" s="15"/>
      <c r="J138" s="15"/>
      <c r="K138" s="15"/>
      <c r="L138" s="15"/>
    </row>
    <row r="139" spans="3:12" x14ac:dyDescent="0.15">
      <c r="C139" s="15"/>
      <c r="D139" s="15"/>
      <c r="E139" s="15"/>
      <c r="F139" s="15"/>
      <c r="G139" s="15"/>
      <c r="H139" s="15"/>
      <c r="I139" s="15"/>
      <c r="J139" s="15"/>
      <c r="K139" s="15"/>
      <c r="L139" s="15"/>
    </row>
    <row r="140" spans="3:12" x14ac:dyDescent="0.15">
      <c r="C140" s="15"/>
      <c r="D140" s="15"/>
      <c r="E140" s="15"/>
      <c r="F140" s="15"/>
      <c r="G140" s="15"/>
      <c r="H140" s="15"/>
      <c r="I140" s="15"/>
      <c r="J140" s="15"/>
      <c r="K140" s="15"/>
      <c r="L140" s="15"/>
    </row>
    <row r="141" spans="3:12" x14ac:dyDescent="0.15">
      <c r="C141" s="15"/>
      <c r="D141" s="15"/>
      <c r="E141" s="15"/>
      <c r="F141" s="15"/>
      <c r="G141" s="15"/>
      <c r="H141" s="15"/>
      <c r="I141" s="15"/>
      <c r="J141" s="15"/>
      <c r="K141" s="15"/>
      <c r="L141" s="15"/>
    </row>
    <row r="142" spans="3:12" x14ac:dyDescent="0.15">
      <c r="C142" s="15"/>
      <c r="D142" s="15"/>
      <c r="E142" s="15"/>
      <c r="F142" s="15"/>
      <c r="G142" s="15"/>
      <c r="H142" s="15"/>
      <c r="I142" s="15"/>
      <c r="J142" s="15"/>
      <c r="K142" s="15"/>
      <c r="L142" s="15"/>
    </row>
    <row r="143" spans="3:12" x14ac:dyDescent="0.15">
      <c r="C143" s="15"/>
      <c r="D143" s="15"/>
      <c r="E143" s="15"/>
      <c r="F143" s="15"/>
      <c r="G143" s="15"/>
      <c r="H143" s="15"/>
      <c r="I143" s="15"/>
      <c r="J143" s="15"/>
      <c r="K143" s="15"/>
      <c r="L143" s="15"/>
    </row>
    <row r="144" spans="3:12" x14ac:dyDescent="0.15">
      <c r="C144" s="15"/>
      <c r="D144" s="15"/>
      <c r="E144" s="15"/>
      <c r="F144" s="15"/>
      <c r="G144" s="15"/>
      <c r="H144" s="15"/>
      <c r="I144" s="15"/>
      <c r="J144" s="15"/>
      <c r="K144" s="15"/>
      <c r="L144" s="15"/>
    </row>
    <row r="145" spans="3:12" x14ac:dyDescent="0.15">
      <c r="C145" s="15"/>
      <c r="D145" s="15"/>
      <c r="E145" s="15"/>
      <c r="F145" s="15"/>
      <c r="G145" s="15"/>
      <c r="H145" s="15"/>
      <c r="I145" s="15"/>
      <c r="J145" s="15"/>
      <c r="K145" s="15"/>
      <c r="L145" s="15"/>
    </row>
    <row r="146" spans="3:12" x14ac:dyDescent="0.15">
      <c r="C146" s="15"/>
      <c r="D146" s="15"/>
      <c r="E146" s="15"/>
      <c r="F146" s="15"/>
      <c r="G146" s="15"/>
      <c r="H146" s="15"/>
      <c r="I146" s="15"/>
      <c r="J146" s="15"/>
      <c r="K146" s="15"/>
      <c r="L146" s="15"/>
    </row>
    <row r="147" spans="3:12" x14ac:dyDescent="0.15">
      <c r="C147" s="15"/>
      <c r="D147" s="15"/>
      <c r="E147" s="15"/>
      <c r="F147" s="15"/>
      <c r="G147" s="15"/>
      <c r="H147" s="15"/>
      <c r="I147" s="15"/>
      <c r="J147" s="15"/>
      <c r="K147" s="15"/>
      <c r="L147" s="15"/>
    </row>
    <row r="148" spans="3:12" x14ac:dyDescent="0.15">
      <c r="C148" s="15"/>
      <c r="D148" s="15"/>
      <c r="E148" s="15"/>
      <c r="F148" s="15"/>
      <c r="G148" s="15"/>
      <c r="H148" s="15"/>
      <c r="I148" s="15"/>
      <c r="J148" s="15"/>
      <c r="K148" s="15"/>
      <c r="L148" s="15"/>
    </row>
    <row r="149" spans="3:12" x14ac:dyDescent="0.15">
      <c r="C149" s="15"/>
      <c r="D149" s="15"/>
      <c r="E149" s="15"/>
      <c r="F149" s="15"/>
      <c r="G149" s="15"/>
      <c r="H149" s="15"/>
      <c r="I149" s="15"/>
      <c r="J149" s="15"/>
      <c r="K149" s="15"/>
      <c r="L149" s="15"/>
    </row>
    <row r="150" spans="3:12" x14ac:dyDescent="0.15">
      <c r="C150" s="15"/>
      <c r="D150" s="15"/>
      <c r="E150" s="15"/>
      <c r="F150" s="15"/>
      <c r="G150" s="15"/>
      <c r="H150" s="15"/>
      <c r="I150" s="15"/>
      <c r="J150" s="15"/>
      <c r="K150" s="15"/>
      <c r="L150" s="15"/>
    </row>
    <row r="151" spans="3:12" x14ac:dyDescent="0.15">
      <c r="C151" s="15"/>
      <c r="D151" s="15"/>
      <c r="E151" s="15"/>
      <c r="F151" s="15"/>
      <c r="G151" s="15"/>
      <c r="H151" s="15"/>
      <c r="I151" s="15"/>
      <c r="J151" s="15"/>
      <c r="K151" s="15"/>
      <c r="L151" s="15"/>
    </row>
    <row r="152" spans="3:12" x14ac:dyDescent="0.15">
      <c r="C152" s="15"/>
      <c r="D152" s="15"/>
      <c r="E152" s="15"/>
      <c r="F152" s="15"/>
      <c r="G152" s="15"/>
      <c r="H152" s="15"/>
      <c r="I152" s="15"/>
      <c r="J152" s="15"/>
      <c r="K152" s="15"/>
      <c r="L152" s="15"/>
    </row>
    <row r="153" spans="3:12" x14ac:dyDescent="0.15">
      <c r="C153" s="15"/>
      <c r="D153" s="15"/>
      <c r="E153" s="15"/>
      <c r="F153" s="15"/>
      <c r="G153" s="15"/>
      <c r="H153" s="15"/>
      <c r="I153" s="15"/>
      <c r="J153" s="15"/>
      <c r="K153" s="15"/>
      <c r="L153" s="15"/>
    </row>
    <row r="154" spans="3:12" x14ac:dyDescent="0.15">
      <c r="C154" s="15"/>
      <c r="D154" s="15"/>
      <c r="E154" s="15"/>
      <c r="F154" s="15"/>
      <c r="G154" s="15"/>
      <c r="H154" s="15"/>
      <c r="I154" s="15"/>
      <c r="J154" s="15"/>
      <c r="K154" s="15"/>
      <c r="L154" s="15"/>
    </row>
    <row r="155" spans="3:12" x14ac:dyDescent="0.15">
      <c r="C155" s="15"/>
      <c r="D155" s="15"/>
      <c r="E155" s="15"/>
      <c r="F155" s="15"/>
      <c r="G155" s="15"/>
      <c r="H155" s="15"/>
      <c r="I155" s="15"/>
      <c r="J155" s="15"/>
      <c r="K155" s="15"/>
      <c r="L155" s="15"/>
    </row>
  </sheetData>
  <mergeCells count="1">
    <mergeCell ref="H2:I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5"/>
  <sheetViews>
    <sheetView workbookViewId="0">
      <selection activeCell="I21" sqref="I21"/>
    </sheetView>
  </sheetViews>
  <sheetFormatPr defaultRowHeight="8.4" x14ac:dyDescent="0.15"/>
  <cols>
    <col min="1" max="1" width="0.5546875" style="5" customWidth="1"/>
    <col min="2" max="2" width="6.6640625" style="15" customWidth="1"/>
    <col min="3" max="3" width="3.33203125" style="41" customWidth="1"/>
    <col min="4" max="4" width="0.5546875" style="5" customWidth="1"/>
    <col min="5" max="9" width="3.33203125" style="41" customWidth="1"/>
    <col min="10" max="11" width="3.33203125" style="41" hidden="1" customWidth="1"/>
    <col min="12" max="13" width="3.33203125" style="41" customWidth="1"/>
    <col min="14" max="14" width="3.109375" style="41" hidden="1" customWidth="1"/>
    <col min="15" max="15" width="0.5546875" style="5" customWidth="1"/>
    <col min="16" max="18" width="3.33203125" style="41" customWidth="1"/>
    <col min="19" max="19" width="0.5546875" style="5" customWidth="1"/>
    <col min="20" max="22" width="3.33203125" style="41" customWidth="1"/>
    <col min="23" max="23" width="0.5546875" style="5" customWidth="1"/>
    <col min="24" max="24" width="15.5546875" style="163" customWidth="1"/>
    <col min="25" max="16384" width="8.88671875" style="15"/>
  </cols>
  <sheetData>
    <row r="1" spans="1:24" x14ac:dyDescent="0.15">
      <c r="B1" s="172" t="s">
        <v>367</v>
      </c>
      <c r="C1" s="4"/>
      <c r="E1" s="64"/>
      <c r="F1" s="65"/>
      <c r="G1" s="65"/>
      <c r="H1" s="65" t="s">
        <v>307</v>
      </c>
      <c r="I1" s="65"/>
      <c r="J1" s="65"/>
      <c r="K1" s="65"/>
      <c r="L1" s="65"/>
      <c r="M1" s="66"/>
      <c r="N1" s="4"/>
      <c r="P1" s="73"/>
      <c r="Q1" s="74" t="s">
        <v>305</v>
      </c>
      <c r="R1" s="75"/>
      <c r="T1" s="77"/>
      <c r="U1" s="78" t="s">
        <v>306</v>
      </c>
      <c r="V1" s="79"/>
      <c r="X1" s="160"/>
    </row>
    <row r="2" spans="1:24" ht="24" customHeight="1" x14ac:dyDescent="0.15">
      <c r="A2" s="18" t="s">
        <v>280</v>
      </c>
      <c r="B2" s="51" t="s">
        <v>0</v>
      </c>
      <c r="C2" s="17" t="s">
        <v>268</v>
      </c>
      <c r="D2" s="18" t="s">
        <v>280</v>
      </c>
      <c r="E2" s="67" t="s">
        <v>279</v>
      </c>
      <c r="F2" s="20" t="s">
        <v>271</v>
      </c>
      <c r="G2" s="20" t="s">
        <v>270</v>
      </c>
      <c r="H2" s="20" t="s">
        <v>302</v>
      </c>
      <c r="I2" s="20" t="s">
        <v>274</v>
      </c>
      <c r="J2" s="89" t="s">
        <v>277</v>
      </c>
      <c r="K2" s="90"/>
      <c r="L2" s="20" t="s">
        <v>300</v>
      </c>
      <c r="M2" s="21" t="s">
        <v>309</v>
      </c>
      <c r="N2" s="62" t="s">
        <v>310</v>
      </c>
      <c r="O2" s="18" t="s">
        <v>280</v>
      </c>
      <c r="P2" s="76" t="s">
        <v>279</v>
      </c>
      <c r="Q2" s="23" t="s">
        <v>270</v>
      </c>
      <c r="R2" s="85" t="s">
        <v>311</v>
      </c>
      <c r="S2" s="18" t="s">
        <v>280</v>
      </c>
      <c r="T2" s="80" t="s">
        <v>279</v>
      </c>
      <c r="U2" s="61" t="s">
        <v>270</v>
      </c>
      <c r="V2" s="86" t="s">
        <v>311</v>
      </c>
      <c r="W2" s="18" t="s">
        <v>280</v>
      </c>
      <c r="X2" s="161" t="s">
        <v>303</v>
      </c>
    </row>
    <row r="3" spans="1:24" x14ac:dyDescent="0.15">
      <c r="B3" s="1" t="s">
        <v>160</v>
      </c>
      <c r="C3" s="52" t="s">
        <v>288</v>
      </c>
      <c r="E3" s="68">
        <v>26</v>
      </c>
      <c r="F3" s="53">
        <v>7.63</v>
      </c>
      <c r="G3" s="53">
        <v>6.29</v>
      </c>
      <c r="H3" s="53">
        <f t="shared" ref="H3:H34" si="0">(I3*3-K3*3+L3-M3*0.5-N3)/E3</f>
        <v>1.3461538461538463</v>
      </c>
      <c r="I3" s="33">
        <v>11</v>
      </c>
      <c r="J3" s="29">
        <v>1</v>
      </c>
      <c r="K3" s="29"/>
      <c r="L3" s="29">
        <v>3</v>
      </c>
      <c r="M3" s="32">
        <v>2</v>
      </c>
      <c r="N3" s="63"/>
      <c r="P3" s="30">
        <v>10</v>
      </c>
      <c r="Q3" s="56">
        <v>5.9</v>
      </c>
      <c r="R3" s="83">
        <v>3</v>
      </c>
      <c r="S3" s="58"/>
      <c r="T3" s="30">
        <v>16</v>
      </c>
      <c r="U3" s="53">
        <v>6.5337499999999995</v>
      </c>
      <c r="V3" s="87">
        <v>33</v>
      </c>
      <c r="X3" s="162" t="s">
        <v>312</v>
      </c>
    </row>
    <row r="4" spans="1:24" x14ac:dyDescent="0.15">
      <c r="B4" s="1" t="s">
        <v>154</v>
      </c>
      <c r="C4" s="52" t="s">
        <v>282</v>
      </c>
      <c r="E4" s="68">
        <v>38</v>
      </c>
      <c r="F4" s="53">
        <v>7.55</v>
      </c>
      <c r="G4" s="53">
        <v>6.45</v>
      </c>
      <c r="H4" s="53">
        <f t="shared" si="0"/>
        <v>1.1052631578947369</v>
      </c>
      <c r="I4" s="33">
        <v>12</v>
      </c>
      <c r="J4" s="29"/>
      <c r="K4" s="29">
        <v>1</v>
      </c>
      <c r="L4" s="33">
        <v>10</v>
      </c>
      <c r="M4" s="32">
        <v>2</v>
      </c>
      <c r="N4" s="63"/>
      <c r="P4" s="30">
        <v>18</v>
      </c>
      <c r="Q4" s="53">
        <v>6.47</v>
      </c>
      <c r="R4" s="87">
        <v>25</v>
      </c>
      <c r="S4" s="58"/>
      <c r="T4" s="30">
        <v>20</v>
      </c>
      <c r="U4" s="53">
        <v>6.4319999999999995</v>
      </c>
      <c r="V4" s="87">
        <v>21</v>
      </c>
      <c r="X4" s="162" t="s">
        <v>304</v>
      </c>
    </row>
    <row r="5" spans="1:24" x14ac:dyDescent="0.15">
      <c r="B5" s="1" t="s">
        <v>200</v>
      </c>
      <c r="C5" s="52" t="s">
        <v>284</v>
      </c>
      <c r="E5" s="68">
        <v>33</v>
      </c>
      <c r="F5" s="53">
        <v>7.39</v>
      </c>
      <c r="G5" s="54">
        <v>6.02</v>
      </c>
      <c r="H5" s="53">
        <f t="shared" si="0"/>
        <v>1.3787878787878789</v>
      </c>
      <c r="I5" s="33">
        <v>15</v>
      </c>
      <c r="J5" s="29"/>
      <c r="K5" s="29"/>
      <c r="L5" s="31">
        <v>4</v>
      </c>
      <c r="M5" s="69">
        <v>7</v>
      </c>
      <c r="N5" s="63"/>
      <c r="P5" s="30">
        <v>14</v>
      </c>
      <c r="Q5" s="53">
        <v>6.32</v>
      </c>
      <c r="R5" s="87">
        <v>31</v>
      </c>
      <c r="S5" s="58"/>
      <c r="T5" s="30">
        <v>19</v>
      </c>
      <c r="U5" s="56">
        <v>5.798947368421052</v>
      </c>
      <c r="V5" s="87">
        <v>18</v>
      </c>
      <c r="X5" s="162" t="s">
        <v>313</v>
      </c>
    </row>
    <row r="6" spans="1:24" x14ac:dyDescent="0.15">
      <c r="B6" s="1" t="s">
        <v>156</v>
      </c>
      <c r="C6" s="52" t="s">
        <v>299</v>
      </c>
      <c r="E6" s="68">
        <v>35</v>
      </c>
      <c r="F6" s="53">
        <v>7.2</v>
      </c>
      <c r="G6" s="53">
        <v>6.36</v>
      </c>
      <c r="H6" s="53">
        <f t="shared" si="0"/>
        <v>0.84285714285714286</v>
      </c>
      <c r="I6" s="33">
        <v>8</v>
      </c>
      <c r="J6" s="29">
        <v>1</v>
      </c>
      <c r="K6" s="29"/>
      <c r="L6" s="33">
        <v>8</v>
      </c>
      <c r="M6" s="32">
        <v>5</v>
      </c>
      <c r="N6" s="63"/>
      <c r="P6" s="30">
        <v>16</v>
      </c>
      <c r="Q6" s="54">
        <v>6</v>
      </c>
      <c r="R6" s="88">
        <v>7</v>
      </c>
      <c r="S6" s="58"/>
      <c r="T6" s="30">
        <v>19</v>
      </c>
      <c r="U6" s="53">
        <v>6.6631578947368437</v>
      </c>
      <c r="V6" s="87">
        <v>25</v>
      </c>
      <c r="X6" s="162" t="s">
        <v>314</v>
      </c>
    </row>
    <row r="7" spans="1:24" x14ac:dyDescent="0.15">
      <c r="B7" s="1" t="s">
        <v>162</v>
      </c>
      <c r="C7" s="52" t="s">
        <v>290</v>
      </c>
      <c r="E7" s="68">
        <v>31</v>
      </c>
      <c r="F7" s="53">
        <v>7.03</v>
      </c>
      <c r="G7" s="53">
        <v>6.24</v>
      </c>
      <c r="H7" s="53">
        <f t="shared" si="0"/>
        <v>0.79032258064516125</v>
      </c>
      <c r="I7" s="33">
        <v>10</v>
      </c>
      <c r="J7" s="33">
        <v>5</v>
      </c>
      <c r="K7" s="29">
        <v>2</v>
      </c>
      <c r="L7" s="31">
        <v>6</v>
      </c>
      <c r="M7" s="70">
        <v>11</v>
      </c>
      <c r="N7" s="63"/>
      <c r="P7" s="30">
        <v>15</v>
      </c>
      <c r="Q7" s="55">
        <v>6.1</v>
      </c>
      <c r="R7" s="88">
        <v>11</v>
      </c>
      <c r="S7" s="58"/>
      <c r="T7" s="30">
        <v>16</v>
      </c>
      <c r="U7" s="53">
        <v>6.3712499999999999</v>
      </c>
      <c r="V7" s="87">
        <v>25</v>
      </c>
      <c r="X7" s="162" t="s">
        <v>315</v>
      </c>
    </row>
    <row r="8" spans="1:24" x14ac:dyDescent="0.15">
      <c r="B8" s="1" t="s">
        <v>165</v>
      </c>
      <c r="C8" s="52" t="s">
        <v>289</v>
      </c>
      <c r="E8" s="68">
        <v>35</v>
      </c>
      <c r="F8" s="53">
        <v>7.03</v>
      </c>
      <c r="G8" s="53">
        <v>6.21</v>
      </c>
      <c r="H8" s="53">
        <f t="shared" si="0"/>
        <v>0.81428571428571428</v>
      </c>
      <c r="I8" s="33">
        <v>8</v>
      </c>
      <c r="J8" s="29"/>
      <c r="K8" s="29"/>
      <c r="L8" s="33">
        <v>7</v>
      </c>
      <c r="M8" s="32">
        <v>5</v>
      </c>
      <c r="N8" s="63"/>
      <c r="P8" s="30">
        <v>16</v>
      </c>
      <c r="Q8" s="53">
        <v>6.34</v>
      </c>
      <c r="R8" s="87">
        <v>16</v>
      </c>
      <c r="S8" s="58"/>
      <c r="T8" s="30">
        <v>19</v>
      </c>
      <c r="U8" s="55">
        <v>6.1005263157894731</v>
      </c>
      <c r="V8" s="87">
        <v>15</v>
      </c>
      <c r="X8" s="162" t="s">
        <v>316</v>
      </c>
    </row>
    <row r="9" spans="1:24" x14ac:dyDescent="0.15">
      <c r="B9" s="1" t="s">
        <v>171</v>
      </c>
      <c r="C9" s="52" t="s">
        <v>299</v>
      </c>
      <c r="E9" s="68">
        <v>12</v>
      </c>
      <c r="F9" s="53">
        <v>6.96</v>
      </c>
      <c r="G9" s="55">
        <v>6.17</v>
      </c>
      <c r="H9" s="53">
        <f t="shared" si="0"/>
        <v>0.79166666666666663</v>
      </c>
      <c r="I9" s="29">
        <v>2</v>
      </c>
      <c r="J9" s="29"/>
      <c r="K9" s="29"/>
      <c r="L9" s="31">
        <v>4</v>
      </c>
      <c r="M9" s="32">
        <v>1</v>
      </c>
      <c r="N9" s="63"/>
      <c r="P9" s="30">
        <v>4</v>
      </c>
      <c r="Q9" s="53">
        <v>6.38</v>
      </c>
      <c r="R9" s="83">
        <v>5</v>
      </c>
      <c r="S9" s="58"/>
      <c r="T9" s="30">
        <v>8</v>
      </c>
      <c r="U9" s="55">
        <v>6.0649999999999995</v>
      </c>
      <c r="V9" s="83">
        <v>5</v>
      </c>
      <c r="X9" s="162" t="s">
        <v>317</v>
      </c>
    </row>
    <row r="10" spans="1:24" x14ac:dyDescent="0.15">
      <c r="B10" s="1" t="s">
        <v>157</v>
      </c>
      <c r="C10" s="52" t="s">
        <v>290</v>
      </c>
      <c r="E10" s="68">
        <v>24</v>
      </c>
      <c r="F10" s="53">
        <v>6.92</v>
      </c>
      <c r="G10" s="53">
        <v>6.35</v>
      </c>
      <c r="H10" s="55">
        <f t="shared" si="0"/>
        <v>0.5625</v>
      </c>
      <c r="I10" s="31">
        <v>5</v>
      </c>
      <c r="J10" s="29"/>
      <c r="K10" s="29"/>
      <c r="L10" s="29"/>
      <c r="M10" s="32">
        <v>1</v>
      </c>
      <c r="N10" s="63">
        <v>1</v>
      </c>
      <c r="P10" s="30">
        <v>9</v>
      </c>
      <c r="Q10" s="53">
        <v>6.44</v>
      </c>
      <c r="R10" s="88">
        <v>6</v>
      </c>
      <c r="S10" s="58"/>
      <c r="T10" s="30">
        <v>15</v>
      </c>
      <c r="U10" s="53">
        <v>6.2959999999999976</v>
      </c>
      <c r="V10" s="88">
        <v>9</v>
      </c>
      <c r="X10" s="162" t="s">
        <v>318</v>
      </c>
    </row>
    <row r="11" spans="1:24" x14ac:dyDescent="0.15">
      <c r="B11" s="1" t="s">
        <v>158</v>
      </c>
      <c r="C11" s="52" t="s">
        <v>297</v>
      </c>
      <c r="E11" s="68">
        <v>34</v>
      </c>
      <c r="F11" s="53">
        <v>6.9</v>
      </c>
      <c r="G11" s="53">
        <v>6.31</v>
      </c>
      <c r="H11" s="55">
        <f t="shared" si="0"/>
        <v>0.58823529411764708</v>
      </c>
      <c r="I11" s="31">
        <v>7</v>
      </c>
      <c r="J11" s="33">
        <v>3</v>
      </c>
      <c r="K11" s="29">
        <v>1</v>
      </c>
      <c r="L11" s="33">
        <v>7</v>
      </c>
      <c r="M11" s="70">
        <v>10</v>
      </c>
      <c r="N11" s="63"/>
      <c r="P11" s="30">
        <v>16</v>
      </c>
      <c r="Q11" s="53">
        <v>6.28</v>
      </c>
      <c r="R11" s="88">
        <v>11</v>
      </c>
      <c r="S11" s="58"/>
      <c r="T11" s="30">
        <v>18</v>
      </c>
      <c r="U11" s="53">
        <v>6.336666666666666</v>
      </c>
      <c r="V11" s="87">
        <v>17</v>
      </c>
      <c r="X11" s="162" t="s">
        <v>319</v>
      </c>
    </row>
    <row r="12" spans="1:24" x14ac:dyDescent="0.15">
      <c r="B12" s="1" t="s">
        <v>167</v>
      </c>
      <c r="C12" s="52" t="s">
        <v>289</v>
      </c>
      <c r="E12" s="68">
        <v>33</v>
      </c>
      <c r="F12" s="53">
        <v>6.89</v>
      </c>
      <c r="G12" s="55">
        <v>6.18</v>
      </c>
      <c r="H12" s="53">
        <f t="shared" si="0"/>
        <v>0.71212121212121215</v>
      </c>
      <c r="I12" s="31">
        <v>6</v>
      </c>
      <c r="J12" s="29">
        <v>1</v>
      </c>
      <c r="K12" s="29"/>
      <c r="L12" s="33">
        <v>7</v>
      </c>
      <c r="M12" s="32">
        <v>1</v>
      </c>
      <c r="N12" s="63">
        <v>1</v>
      </c>
      <c r="P12" s="30">
        <v>18</v>
      </c>
      <c r="Q12" s="53">
        <v>6.22</v>
      </c>
      <c r="R12" s="87">
        <v>13</v>
      </c>
      <c r="S12" s="58"/>
      <c r="T12" s="30">
        <v>15</v>
      </c>
      <c r="U12" s="55">
        <v>6.1320000000000006</v>
      </c>
      <c r="V12" s="87">
        <v>12</v>
      </c>
      <c r="X12" s="162" t="s">
        <v>319</v>
      </c>
    </row>
    <row r="13" spans="1:24" x14ac:dyDescent="0.15">
      <c r="B13" s="1" t="s">
        <v>159</v>
      </c>
      <c r="C13" s="52" t="s">
        <v>290</v>
      </c>
      <c r="E13" s="68">
        <v>28</v>
      </c>
      <c r="F13" s="53">
        <v>6.88</v>
      </c>
      <c r="G13" s="53">
        <v>6.3</v>
      </c>
      <c r="H13" s="55">
        <f t="shared" si="0"/>
        <v>0.5714285714285714</v>
      </c>
      <c r="I13" s="31">
        <v>6</v>
      </c>
      <c r="J13" s="29"/>
      <c r="K13" s="29"/>
      <c r="L13" s="29"/>
      <c r="M13" s="32">
        <v>4</v>
      </c>
      <c r="N13" s="63"/>
      <c r="P13" s="30">
        <v>15</v>
      </c>
      <c r="Q13" s="53">
        <v>6.43</v>
      </c>
      <c r="R13" s="87">
        <v>12</v>
      </c>
      <c r="S13" s="58"/>
      <c r="T13" s="30">
        <v>13</v>
      </c>
      <c r="U13" s="55">
        <v>6.1500000000000012</v>
      </c>
      <c r="V13" s="88">
        <v>6</v>
      </c>
      <c r="X13" s="162" t="s">
        <v>320</v>
      </c>
    </row>
    <row r="14" spans="1:24" x14ac:dyDescent="0.15">
      <c r="B14" s="1" t="s">
        <v>210</v>
      </c>
      <c r="C14" s="52" t="s">
        <v>294</v>
      </c>
      <c r="E14" s="68">
        <v>31</v>
      </c>
      <c r="F14" s="53">
        <v>6.85</v>
      </c>
      <c r="G14" s="56">
        <v>5.94</v>
      </c>
      <c r="H14" s="53">
        <f t="shared" si="0"/>
        <v>0.91935483870967738</v>
      </c>
      <c r="I14" s="33">
        <v>10</v>
      </c>
      <c r="J14" s="29"/>
      <c r="K14" s="29"/>
      <c r="L14" s="29">
        <v>2</v>
      </c>
      <c r="M14" s="69">
        <v>7</v>
      </c>
      <c r="N14" s="63"/>
      <c r="P14" s="30">
        <v>16</v>
      </c>
      <c r="Q14" s="56">
        <v>5.81</v>
      </c>
      <c r="R14" s="87">
        <v>13</v>
      </c>
      <c r="S14" s="58"/>
      <c r="T14" s="30">
        <v>15</v>
      </c>
      <c r="U14" s="55">
        <v>6.0786666666666678</v>
      </c>
      <c r="V14" s="87">
        <v>19</v>
      </c>
      <c r="X14" s="162" t="s">
        <v>321</v>
      </c>
    </row>
    <row r="15" spans="1:24" x14ac:dyDescent="0.15">
      <c r="B15" s="1" t="s">
        <v>198</v>
      </c>
      <c r="C15" s="52" t="s">
        <v>285</v>
      </c>
      <c r="E15" s="68">
        <v>34</v>
      </c>
      <c r="F15" s="53">
        <v>6.85</v>
      </c>
      <c r="G15" s="54">
        <v>6.03</v>
      </c>
      <c r="H15" s="53">
        <f t="shared" si="0"/>
        <v>0.82352941176470584</v>
      </c>
      <c r="I15" s="33">
        <v>11</v>
      </c>
      <c r="J15" s="29">
        <v>2</v>
      </c>
      <c r="K15" s="29">
        <v>1</v>
      </c>
      <c r="L15" s="29">
        <v>1</v>
      </c>
      <c r="M15" s="32">
        <v>4</v>
      </c>
      <c r="N15" s="63">
        <v>1</v>
      </c>
      <c r="P15" s="30">
        <v>17</v>
      </c>
      <c r="Q15" s="53">
        <v>6.24</v>
      </c>
      <c r="R15" s="87">
        <v>22</v>
      </c>
      <c r="S15" s="58"/>
      <c r="T15" s="30">
        <v>17</v>
      </c>
      <c r="U15" s="56">
        <v>5.82</v>
      </c>
      <c r="V15" s="87">
        <v>12</v>
      </c>
      <c r="X15" s="162" t="s">
        <v>322</v>
      </c>
    </row>
    <row r="16" spans="1:24" x14ac:dyDescent="0.15">
      <c r="B16" s="1" t="s">
        <v>187</v>
      </c>
      <c r="C16" s="52" t="s">
        <v>288</v>
      </c>
      <c r="E16" s="68">
        <v>24</v>
      </c>
      <c r="F16" s="53">
        <v>6.85</v>
      </c>
      <c r="G16" s="55">
        <v>6.1</v>
      </c>
      <c r="H16" s="53">
        <f t="shared" si="0"/>
        <v>0.75</v>
      </c>
      <c r="I16" s="31">
        <v>7</v>
      </c>
      <c r="J16" s="29"/>
      <c r="K16" s="29">
        <v>1</v>
      </c>
      <c r="L16" s="31">
        <v>4</v>
      </c>
      <c r="M16" s="32">
        <v>6</v>
      </c>
      <c r="N16" s="63">
        <v>1</v>
      </c>
      <c r="P16" s="30">
        <v>10</v>
      </c>
      <c r="Q16" s="55">
        <v>6.15</v>
      </c>
      <c r="R16" s="87">
        <v>14</v>
      </c>
      <c r="S16" s="58"/>
      <c r="T16" s="30">
        <v>14</v>
      </c>
      <c r="U16" s="55">
        <v>6.0642857142857123</v>
      </c>
      <c r="V16" s="88">
        <v>11</v>
      </c>
      <c r="X16" s="162" t="s">
        <v>323</v>
      </c>
    </row>
    <row r="17" spans="2:24" s="15" customFormat="1" x14ac:dyDescent="0.15">
      <c r="B17" s="1" t="s">
        <v>155</v>
      </c>
      <c r="C17" s="52" t="s">
        <v>288</v>
      </c>
      <c r="D17" s="5"/>
      <c r="E17" s="68">
        <v>35</v>
      </c>
      <c r="F17" s="53">
        <v>6.83</v>
      </c>
      <c r="G17" s="53">
        <v>6.39</v>
      </c>
      <c r="H17" s="55">
        <f t="shared" si="0"/>
        <v>0.44285714285714284</v>
      </c>
      <c r="I17" s="31">
        <v>5</v>
      </c>
      <c r="J17" s="29"/>
      <c r="K17" s="29"/>
      <c r="L17" s="31">
        <v>6</v>
      </c>
      <c r="M17" s="70">
        <v>11</v>
      </c>
      <c r="N17" s="63"/>
      <c r="O17" s="5"/>
      <c r="P17" s="30">
        <v>16</v>
      </c>
      <c r="Q17" s="53">
        <v>6.44</v>
      </c>
      <c r="R17" s="88">
        <v>6</v>
      </c>
      <c r="S17" s="58"/>
      <c r="T17" s="30">
        <v>19</v>
      </c>
      <c r="U17" s="53">
        <v>6.3478947368421039</v>
      </c>
      <c r="V17" s="87">
        <v>15</v>
      </c>
      <c r="W17" s="5"/>
      <c r="X17" s="162" t="s">
        <v>324</v>
      </c>
    </row>
    <row r="18" spans="2:24" s="15" customFormat="1" x14ac:dyDescent="0.15">
      <c r="B18" s="1" t="s">
        <v>163</v>
      </c>
      <c r="C18" s="52" t="s">
        <v>285</v>
      </c>
      <c r="D18" s="5"/>
      <c r="E18" s="68">
        <v>35</v>
      </c>
      <c r="F18" s="53">
        <v>6.79</v>
      </c>
      <c r="G18" s="53">
        <v>6.24</v>
      </c>
      <c r="H18" s="55">
        <f t="shared" si="0"/>
        <v>0.54285714285714282</v>
      </c>
      <c r="I18" s="31">
        <v>6</v>
      </c>
      <c r="J18" s="33">
        <v>3</v>
      </c>
      <c r="K18" s="29"/>
      <c r="L18" s="31">
        <v>5</v>
      </c>
      <c r="M18" s="32">
        <v>6</v>
      </c>
      <c r="N18" s="63">
        <v>1</v>
      </c>
      <c r="O18" s="5"/>
      <c r="P18" s="30">
        <v>17</v>
      </c>
      <c r="Q18" s="55">
        <v>6.18</v>
      </c>
      <c r="R18" s="87">
        <v>13</v>
      </c>
      <c r="S18" s="58"/>
      <c r="T18" s="30">
        <v>18</v>
      </c>
      <c r="U18" s="53">
        <v>6.2966666666666669</v>
      </c>
      <c r="V18" s="88">
        <v>10</v>
      </c>
      <c r="W18" s="5"/>
      <c r="X18" s="162" t="s">
        <v>319</v>
      </c>
    </row>
    <row r="19" spans="2:24" s="15" customFormat="1" x14ac:dyDescent="0.15">
      <c r="B19" s="1" t="s">
        <v>189</v>
      </c>
      <c r="C19" s="52" t="s">
        <v>290</v>
      </c>
      <c r="D19" s="5"/>
      <c r="E19" s="68">
        <v>16</v>
      </c>
      <c r="F19" s="53">
        <v>6.75</v>
      </c>
      <c r="G19" s="55">
        <v>6.09</v>
      </c>
      <c r="H19" s="53">
        <f t="shared" si="0"/>
        <v>0.65625</v>
      </c>
      <c r="I19" s="29">
        <v>3</v>
      </c>
      <c r="J19" s="29"/>
      <c r="K19" s="29"/>
      <c r="L19" s="29">
        <v>2</v>
      </c>
      <c r="M19" s="32">
        <v>1</v>
      </c>
      <c r="N19" s="63"/>
      <c r="O19" s="5"/>
      <c r="P19" s="30">
        <v>7</v>
      </c>
      <c r="Q19" s="55">
        <v>6.14</v>
      </c>
      <c r="R19" s="83">
        <v>5</v>
      </c>
      <c r="S19" s="58"/>
      <c r="T19" s="30">
        <v>9</v>
      </c>
      <c r="U19" s="55">
        <v>6.0511111111111111</v>
      </c>
      <c r="V19" s="88">
        <v>6</v>
      </c>
      <c r="W19" s="5"/>
      <c r="X19" s="162" t="s">
        <v>317</v>
      </c>
    </row>
    <row r="20" spans="2:24" s="15" customFormat="1" x14ac:dyDescent="0.15">
      <c r="B20" s="1" t="s">
        <v>152</v>
      </c>
      <c r="C20" s="52" t="s">
        <v>288</v>
      </c>
      <c r="D20" s="5"/>
      <c r="E20" s="68">
        <v>37</v>
      </c>
      <c r="F20" s="53">
        <v>6.74</v>
      </c>
      <c r="G20" s="53">
        <v>6.47</v>
      </c>
      <c r="H20" s="54">
        <f t="shared" si="0"/>
        <v>0.27027027027027029</v>
      </c>
      <c r="I20" s="29">
        <v>1</v>
      </c>
      <c r="J20" s="29"/>
      <c r="K20" s="29"/>
      <c r="L20" s="33">
        <v>9</v>
      </c>
      <c r="M20" s="32">
        <v>4</v>
      </c>
      <c r="N20" s="63"/>
      <c r="O20" s="5"/>
      <c r="P20" s="30">
        <v>18</v>
      </c>
      <c r="Q20" s="53">
        <v>6.53</v>
      </c>
      <c r="R20" s="88">
        <v>10</v>
      </c>
      <c r="S20" s="58"/>
      <c r="T20" s="30">
        <v>19</v>
      </c>
      <c r="U20" s="53">
        <v>6.4131578947368411</v>
      </c>
      <c r="V20" s="83">
        <v>2</v>
      </c>
      <c r="W20" s="5"/>
      <c r="X20" s="162" t="s">
        <v>325</v>
      </c>
    </row>
    <row r="21" spans="2:24" s="15" customFormat="1" x14ac:dyDescent="0.15">
      <c r="B21" s="1" t="s">
        <v>169</v>
      </c>
      <c r="C21" s="52" t="s">
        <v>292</v>
      </c>
      <c r="D21" s="5"/>
      <c r="E21" s="68">
        <v>34</v>
      </c>
      <c r="F21" s="53">
        <v>6.71</v>
      </c>
      <c r="G21" s="55">
        <v>6.18</v>
      </c>
      <c r="H21" s="55">
        <f t="shared" si="0"/>
        <v>0.52941176470588236</v>
      </c>
      <c r="I21" s="31">
        <v>7</v>
      </c>
      <c r="J21" s="29"/>
      <c r="K21" s="29"/>
      <c r="L21" s="29">
        <v>1</v>
      </c>
      <c r="M21" s="69">
        <v>8</v>
      </c>
      <c r="N21" s="63"/>
      <c r="O21" s="5"/>
      <c r="P21" s="30">
        <v>17</v>
      </c>
      <c r="Q21" s="55">
        <v>6.15</v>
      </c>
      <c r="R21" s="87">
        <v>12</v>
      </c>
      <c r="S21" s="58"/>
      <c r="T21" s="30">
        <v>17</v>
      </c>
      <c r="U21" s="53">
        <v>6.21</v>
      </c>
      <c r="V21" s="88">
        <v>10</v>
      </c>
      <c r="W21" s="5"/>
      <c r="X21" s="162" t="s">
        <v>326</v>
      </c>
    </row>
    <row r="22" spans="2:24" s="15" customFormat="1" x14ac:dyDescent="0.15">
      <c r="B22" s="1" t="s">
        <v>161</v>
      </c>
      <c r="C22" s="52" t="s">
        <v>290</v>
      </c>
      <c r="D22" s="5"/>
      <c r="E22" s="68">
        <v>32</v>
      </c>
      <c r="F22" s="53">
        <v>6.7</v>
      </c>
      <c r="G22" s="53">
        <v>6.27</v>
      </c>
      <c r="H22" s="55">
        <f t="shared" si="0"/>
        <v>0.4375</v>
      </c>
      <c r="I22" s="31">
        <v>5</v>
      </c>
      <c r="J22" s="29"/>
      <c r="K22" s="29">
        <v>1</v>
      </c>
      <c r="L22" s="31">
        <v>6</v>
      </c>
      <c r="M22" s="69">
        <v>8</v>
      </c>
      <c r="N22" s="63"/>
      <c r="O22" s="5"/>
      <c r="P22" s="30">
        <v>16</v>
      </c>
      <c r="Q22" s="53">
        <v>6.34</v>
      </c>
      <c r="R22" s="87">
        <v>14</v>
      </c>
      <c r="S22" s="58"/>
      <c r="T22" s="30">
        <v>16</v>
      </c>
      <c r="U22" s="53">
        <v>6.1999999999999993</v>
      </c>
      <c r="V22" s="88">
        <v>7</v>
      </c>
      <c r="W22" s="5"/>
      <c r="X22" s="162" t="s">
        <v>319</v>
      </c>
    </row>
    <row r="23" spans="2:24" s="15" customFormat="1" x14ac:dyDescent="0.15">
      <c r="B23" s="1" t="s">
        <v>209</v>
      </c>
      <c r="C23" s="52" t="s">
        <v>282</v>
      </c>
      <c r="D23" s="5"/>
      <c r="E23" s="68">
        <v>29</v>
      </c>
      <c r="F23" s="55">
        <v>6.62</v>
      </c>
      <c r="G23" s="54">
        <v>5.95</v>
      </c>
      <c r="H23" s="53">
        <f t="shared" si="0"/>
        <v>0.67241379310344829</v>
      </c>
      <c r="I23" s="31">
        <v>7</v>
      </c>
      <c r="J23" s="29"/>
      <c r="K23" s="29"/>
      <c r="L23" s="29">
        <v>2</v>
      </c>
      <c r="M23" s="69">
        <v>7</v>
      </c>
      <c r="N23" s="63"/>
      <c r="O23" s="5"/>
      <c r="P23" s="30">
        <v>12</v>
      </c>
      <c r="Q23" s="57">
        <v>5.71</v>
      </c>
      <c r="R23" s="83">
        <v>3</v>
      </c>
      <c r="S23" s="58"/>
      <c r="T23" s="30">
        <v>17</v>
      </c>
      <c r="U23" s="55">
        <v>6.119411764705883</v>
      </c>
      <c r="V23" s="87">
        <v>20</v>
      </c>
      <c r="W23" s="5"/>
      <c r="X23" s="162" t="s">
        <v>327</v>
      </c>
    </row>
    <row r="24" spans="2:24" s="15" customFormat="1" x14ac:dyDescent="0.15">
      <c r="B24" s="1" t="s">
        <v>193</v>
      </c>
      <c r="C24" s="52" t="s">
        <v>289</v>
      </c>
      <c r="D24" s="5"/>
      <c r="E24" s="68">
        <v>31</v>
      </c>
      <c r="F24" s="55">
        <v>6.61</v>
      </c>
      <c r="G24" s="55">
        <v>6.08</v>
      </c>
      <c r="H24" s="55">
        <f t="shared" si="0"/>
        <v>0.532258064516129</v>
      </c>
      <c r="I24" s="31">
        <v>5</v>
      </c>
      <c r="J24" s="29"/>
      <c r="K24" s="29"/>
      <c r="L24" s="31">
        <v>5</v>
      </c>
      <c r="M24" s="32">
        <v>5</v>
      </c>
      <c r="N24" s="63">
        <v>1</v>
      </c>
      <c r="O24" s="5"/>
      <c r="P24" s="30">
        <v>16</v>
      </c>
      <c r="Q24" s="56">
        <v>5.81</v>
      </c>
      <c r="R24" s="88">
        <v>10</v>
      </c>
      <c r="S24" s="58"/>
      <c r="T24" s="30">
        <v>15</v>
      </c>
      <c r="U24" s="53">
        <v>6.3679999999999994</v>
      </c>
      <c r="V24" s="88">
        <v>10</v>
      </c>
      <c r="W24" s="5"/>
      <c r="X24" s="162" t="s">
        <v>323</v>
      </c>
    </row>
    <row r="25" spans="2:24" s="15" customFormat="1" x14ac:dyDescent="0.15">
      <c r="B25" s="1" t="s">
        <v>183</v>
      </c>
      <c r="C25" s="52" t="s">
        <v>282</v>
      </c>
      <c r="D25" s="5"/>
      <c r="E25" s="68">
        <v>31</v>
      </c>
      <c r="F25" s="55">
        <v>6.61</v>
      </c>
      <c r="G25" s="55">
        <v>6.11</v>
      </c>
      <c r="H25" s="55">
        <f t="shared" si="0"/>
        <v>0.5</v>
      </c>
      <c r="I25" s="31">
        <v>6</v>
      </c>
      <c r="J25" s="29"/>
      <c r="K25" s="29"/>
      <c r="L25" s="29">
        <v>1</v>
      </c>
      <c r="M25" s="69">
        <v>7</v>
      </c>
      <c r="N25" s="63"/>
      <c r="O25" s="5"/>
      <c r="P25" s="30">
        <v>17</v>
      </c>
      <c r="Q25" s="53">
        <v>6.21</v>
      </c>
      <c r="R25" s="88">
        <v>9</v>
      </c>
      <c r="S25" s="58"/>
      <c r="T25" s="30">
        <v>14</v>
      </c>
      <c r="U25" s="54">
        <v>5.9885714285714284</v>
      </c>
      <c r="V25" s="88">
        <v>10</v>
      </c>
      <c r="W25" s="5"/>
      <c r="X25" s="162" t="s">
        <v>326</v>
      </c>
    </row>
    <row r="26" spans="2:24" s="15" customFormat="1" x14ac:dyDescent="0.15">
      <c r="B26" s="1" t="s">
        <v>204</v>
      </c>
      <c r="C26" s="52" t="s">
        <v>281</v>
      </c>
      <c r="D26" s="5"/>
      <c r="E26" s="68">
        <v>17</v>
      </c>
      <c r="F26" s="55">
        <v>6.59</v>
      </c>
      <c r="G26" s="54">
        <v>5.97</v>
      </c>
      <c r="H26" s="53">
        <f t="shared" si="0"/>
        <v>0.61764705882352944</v>
      </c>
      <c r="I26" s="31">
        <v>4</v>
      </c>
      <c r="J26" s="29"/>
      <c r="K26" s="29"/>
      <c r="L26" s="29">
        <v>1</v>
      </c>
      <c r="M26" s="32">
        <v>3</v>
      </c>
      <c r="N26" s="63">
        <v>1</v>
      </c>
      <c r="O26" s="5"/>
      <c r="P26" s="30">
        <v>3</v>
      </c>
      <c r="Q26" s="57">
        <v>5.33</v>
      </c>
      <c r="R26" s="83"/>
      <c r="S26" s="58"/>
      <c r="T26" s="30">
        <v>14</v>
      </c>
      <c r="U26" s="55">
        <v>6.1071428571428568</v>
      </c>
      <c r="V26" s="87">
        <v>13</v>
      </c>
      <c r="W26" s="5"/>
      <c r="X26" s="162" t="s">
        <v>328</v>
      </c>
    </row>
    <row r="27" spans="2:24" s="15" customFormat="1" x14ac:dyDescent="0.15">
      <c r="B27" s="1" t="s">
        <v>153</v>
      </c>
      <c r="C27" s="52" t="s">
        <v>288</v>
      </c>
      <c r="D27" s="5"/>
      <c r="E27" s="68">
        <v>29</v>
      </c>
      <c r="F27" s="55">
        <v>6.59</v>
      </c>
      <c r="G27" s="53">
        <v>6.47</v>
      </c>
      <c r="H27" s="56">
        <f t="shared" si="0"/>
        <v>0.1206896551724138</v>
      </c>
      <c r="I27" s="29">
        <v>3</v>
      </c>
      <c r="J27" s="33">
        <v>3</v>
      </c>
      <c r="K27" s="29"/>
      <c r="L27" s="29">
        <v>1</v>
      </c>
      <c r="M27" s="70">
        <v>13</v>
      </c>
      <c r="N27" s="63"/>
      <c r="O27" s="5"/>
      <c r="P27" s="30">
        <v>14</v>
      </c>
      <c r="Q27" s="53">
        <v>6.61</v>
      </c>
      <c r="R27" s="83">
        <v>1</v>
      </c>
      <c r="S27" s="58"/>
      <c r="T27" s="30">
        <v>15</v>
      </c>
      <c r="U27" s="53">
        <v>6.3393333333333324</v>
      </c>
      <c r="V27" s="88">
        <v>9</v>
      </c>
      <c r="W27" s="5"/>
      <c r="X27" s="162" t="s">
        <v>329</v>
      </c>
    </row>
    <row r="28" spans="2:24" s="15" customFormat="1" x14ac:dyDescent="0.15">
      <c r="B28" s="1" t="s">
        <v>178</v>
      </c>
      <c r="C28" s="52" t="s">
        <v>289</v>
      </c>
      <c r="D28" s="5"/>
      <c r="E28" s="68">
        <v>32</v>
      </c>
      <c r="F28" s="55">
        <v>6.59</v>
      </c>
      <c r="G28" s="55">
        <v>6.14</v>
      </c>
      <c r="H28" s="55">
        <f t="shared" si="0"/>
        <v>0.453125</v>
      </c>
      <c r="I28" s="31">
        <v>4</v>
      </c>
      <c r="J28" s="29"/>
      <c r="K28" s="29"/>
      <c r="L28" s="31">
        <v>5</v>
      </c>
      <c r="M28" s="32">
        <v>5</v>
      </c>
      <c r="N28" s="63"/>
      <c r="O28" s="5"/>
      <c r="P28" s="30">
        <v>16</v>
      </c>
      <c r="Q28" s="55">
        <v>6.09</v>
      </c>
      <c r="R28" s="88">
        <v>11</v>
      </c>
      <c r="S28" s="58"/>
      <c r="T28" s="30">
        <v>16</v>
      </c>
      <c r="U28" s="55">
        <v>6.1899999999999995</v>
      </c>
      <c r="V28" s="88">
        <v>6</v>
      </c>
      <c r="W28" s="5"/>
      <c r="X28" s="162" t="s">
        <v>323</v>
      </c>
    </row>
    <row r="29" spans="2:24" s="15" customFormat="1" x14ac:dyDescent="0.15">
      <c r="B29" s="1" t="s">
        <v>174</v>
      </c>
      <c r="C29" s="52" t="s">
        <v>283</v>
      </c>
      <c r="D29" s="5"/>
      <c r="E29" s="68">
        <v>37</v>
      </c>
      <c r="F29" s="55">
        <v>6.57</v>
      </c>
      <c r="G29" s="55">
        <v>6.16</v>
      </c>
      <c r="H29" s="55">
        <f t="shared" si="0"/>
        <v>0.40540540540540543</v>
      </c>
      <c r="I29" s="31">
        <v>5</v>
      </c>
      <c r="J29" s="29"/>
      <c r="K29" s="29"/>
      <c r="L29" s="29">
        <v>1</v>
      </c>
      <c r="M29" s="32">
        <v>2</v>
      </c>
      <c r="N29" s="63"/>
      <c r="O29" s="5"/>
      <c r="P29" s="30">
        <v>17</v>
      </c>
      <c r="Q29" s="55">
        <v>6.12</v>
      </c>
      <c r="R29" s="88">
        <v>6</v>
      </c>
      <c r="S29" s="58"/>
      <c r="T29" s="30">
        <v>20</v>
      </c>
      <c r="U29" s="55">
        <v>6.1940000000000008</v>
      </c>
      <c r="V29" s="88">
        <v>10</v>
      </c>
      <c r="W29" s="5"/>
      <c r="X29" s="162" t="s">
        <v>330</v>
      </c>
    </row>
    <row r="30" spans="2:24" s="15" customFormat="1" x14ac:dyDescent="0.15">
      <c r="B30" s="1" t="s">
        <v>215</v>
      </c>
      <c r="C30" s="52" t="s">
        <v>293</v>
      </c>
      <c r="D30" s="5"/>
      <c r="E30" s="68">
        <v>18</v>
      </c>
      <c r="F30" s="55">
        <v>6.53</v>
      </c>
      <c r="G30" s="56">
        <v>5.92</v>
      </c>
      <c r="H30" s="53">
        <f t="shared" si="0"/>
        <v>0.61111111111111116</v>
      </c>
      <c r="I30" s="31">
        <v>4</v>
      </c>
      <c r="J30" s="29"/>
      <c r="K30" s="29"/>
      <c r="L30" s="29">
        <v>1</v>
      </c>
      <c r="M30" s="32">
        <v>4</v>
      </c>
      <c r="N30" s="63"/>
      <c r="O30" s="5"/>
      <c r="P30" s="30">
        <v>13</v>
      </c>
      <c r="Q30" s="54">
        <v>5.96</v>
      </c>
      <c r="R30" s="88">
        <v>9</v>
      </c>
      <c r="S30" s="58"/>
      <c r="T30" s="30">
        <v>5</v>
      </c>
      <c r="U30" s="56">
        <v>5.8159999999999998</v>
      </c>
      <c r="V30" s="83">
        <v>4</v>
      </c>
      <c r="W30" s="5"/>
      <c r="X30" s="162" t="s">
        <v>331</v>
      </c>
    </row>
    <row r="31" spans="2:24" s="15" customFormat="1" x14ac:dyDescent="0.15">
      <c r="B31" s="1" t="s">
        <v>180</v>
      </c>
      <c r="C31" s="52" t="s">
        <v>289</v>
      </c>
      <c r="D31" s="5"/>
      <c r="E31" s="68">
        <v>28</v>
      </c>
      <c r="F31" s="55">
        <v>6.5</v>
      </c>
      <c r="G31" s="55">
        <v>6.14</v>
      </c>
      <c r="H31" s="55">
        <f t="shared" si="0"/>
        <v>0.35714285714285715</v>
      </c>
      <c r="I31" s="31">
        <v>4</v>
      </c>
      <c r="J31" s="29"/>
      <c r="K31" s="29"/>
      <c r="L31" s="29"/>
      <c r="M31" s="32">
        <v>4</v>
      </c>
      <c r="N31" s="63"/>
      <c r="O31" s="5"/>
      <c r="P31" s="30">
        <v>16</v>
      </c>
      <c r="Q31" s="55">
        <v>6.13</v>
      </c>
      <c r="R31" s="88">
        <v>6</v>
      </c>
      <c r="S31" s="58"/>
      <c r="T31" s="30">
        <v>12</v>
      </c>
      <c r="U31" s="55">
        <v>6.1533333333333324</v>
      </c>
      <c r="V31" s="88">
        <v>6</v>
      </c>
      <c r="W31" s="5"/>
      <c r="X31" s="162" t="s">
        <v>330</v>
      </c>
    </row>
    <row r="32" spans="2:24" s="15" customFormat="1" x14ac:dyDescent="0.15">
      <c r="B32" s="1" t="s">
        <v>206</v>
      </c>
      <c r="C32" s="52" t="s">
        <v>299</v>
      </c>
      <c r="D32" s="5"/>
      <c r="E32" s="68">
        <v>26</v>
      </c>
      <c r="F32" s="55">
        <v>6.48</v>
      </c>
      <c r="G32" s="54">
        <v>5.96</v>
      </c>
      <c r="H32" s="55">
        <f t="shared" si="0"/>
        <v>0.51923076923076927</v>
      </c>
      <c r="I32" s="31">
        <v>4</v>
      </c>
      <c r="J32" s="29"/>
      <c r="K32" s="29"/>
      <c r="L32" s="29">
        <v>2</v>
      </c>
      <c r="M32" s="32">
        <v>1</v>
      </c>
      <c r="N32" s="63"/>
      <c r="O32" s="5"/>
      <c r="P32" s="30">
        <v>13</v>
      </c>
      <c r="Q32" s="56">
        <v>5.92</v>
      </c>
      <c r="R32" s="83">
        <v>4</v>
      </c>
      <c r="S32" s="58"/>
      <c r="T32" s="30">
        <v>13</v>
      </c>
      <c r="U32" s="54">
        <v>6.0000000000000009</v>
      </c>
      <c r="V32" s="88">
        <v>10</v>
      </c>
      <c r="W32" s="5"/>
      <c r="X32" s="162" t="s">
        <v>331</v>
      </c>
    </row>
    <row r="33" spans="1:24" x14ac:dyDescent="0.15">
      <c r="B33" s="1" t="s">
        <v>196</v>
      </c>
      <c r="C33" s="52" t="s">
        <v>297</v>
      </c>
      <c r="E33" s="68">
        <v>30</v>
      </c>
      <c r="F33" s="55">
        <v>6.47</v>
      </c>
      <c r="G33" s="54">
        <v>6.03</v>
      </c>
      <c r="H33" s="55">
        <f t="shared" si="0"/>
        <v>0.43333333333333335</v>
      </c>
      <c r="I33" s="31">
        <v>6</v>
      </c>
      <c r="J33" s="29"/>
      <c r="K33" s="29"/>
      <c r="L33" s="29">
        <v>1</v>
      </c>
      <c r="M33" s="70">
        <v>12</v>
      </c>
      <c r="N33" s="63"/>
      <c r="P33" s="30">
        <v>12</v>
      </c>
      <c r="Q33" s="55">
        <v>6.08</v>
      </c>
      <c r="R33" s="88">
        <v>7</v>
      </c>
      <c r="S33" s="58"/>
      <c r="T33" s="30">
        <v>18</v>
      </c>
      <c r="U33" s="54">
        <v>5.9966666666666661</v>
      </c>
      <c r="V33" s="87">
        <v>12</v>
      </c>
      <c r="X33" s="162" t="s">
        <v>332</v>
      </c>
    </row>
    <row r="34" spans="1:24" x14ac:dyDescent="0.15">
      <c r="B34" s="1" t="s">
        <v>182</v>
      </c>
      <c r="C34" s="52" t="s">
        <v>284</v>
      </c>
      <c r="E34" s="68">
        <v>33</v>
      </c>
      <c r="F34" s="55">
        <v>6.44</v>
      </c>
      <c r="G34" s="55">
        <v>6.12</v>
      </c>
      <c r="H34" s="55">
        <f t="shared" si="0"/>
        <v>0.31818181818181818</v>
      </c>
      <c r="I34" s="29">
        <v>3</v>
      </c>
      <c r="J34" s="29"/>
      <c r="K34" s="29"/>
      <c r="L34" s="29">
        <v>3</v>
      </c>
      <c r="M34" s="32">
        <v>3</v>
      </c>
      <c r="N34" s="63"/>
      <c r="P34" s="30">
        <v>17</v>
      </c>
      <c r="Q34" s="53">
        <v>6.21</v>
      </c>
      <c r="R34" s="88">
        <v>8</v>
      </c>
      <c r="S34" s="58"/>
      <c r="T34" s="30">
        <v>16</v>
      </c>
      <c r="U34" s="54">
        <v>6.0243750000000009</v>
      </c>
      <c r="V34" s="83">
        <v>4</v>
      </c>
      <c r="X34" s="162" t="s">
        <v>333</v>
      </c>
    </row>
    <row r="35" spans="1:24" x14ac:dyDescent="0.15">
      <c r="B35" s="1" t="s">
        <v>175</v>
      </c>
      <c r="C35" s="52" t="s">
        <v>299</v>
      </c>
      <c r="E35" s="68">
        <v>22</v>
      </c>
      <c r="F35" s="55">
        <v>6.43</v>
      </c>
      <c r="G35" s="55">
        <v>6.16</v>
      </c>
      <c r="H35" s="54">
        <f t="shared" ref="H35:H66" si="1">(I35*3-K35*3+L35-M35*0.5-N35)/E35</f>
        <v>0.27272727272727271</v>
      </c>
      <c r="I35" s="29">
        <v>2</v>
      </c>
      <c r="J35" s="29"/>
      <c r="K35" s="29"/>
      <c r="L35" s="29">
        <v>1</v>
      </c>
      <c r="M35" s="32">
        <v>2</v>
      </c>
      <c r="N35" s="63"/>
      <c r="P35" s="30">
        <v>10</v>
      </c>
      <c r="Q35" s="55">
        <v>6.05</v>
      </c>
      <c r="R35" s="83">
        <v>3</v>
      </c>
      <c r="S35" s="58"/>
      <c r="T35" s="30">
        <v>12</v>
      </c>
      <c r="U35" s="53">
        <v>6.2516666666666678</v>
      </c>
      <c r="V35" s="83">
        <v>4</v>
      </c>
      <c r="X35" s="162" t="s">
        <v>334</v>
      </c>
    </row>
    <row r="36" spans="1:24" x14ac:dyDescent="0.15">
      <c r="B36" s="1" t="s">
        <v>208</v>
      </c>
      <c r="C36" s="52" t="s">
        <v>282</v>
      </c>
      <c r="E36" s="68">
        <v>31</v>
      </c>
      <c r="F36" s="55">
        <v>6.42</v>
      </c>
      <c r="G36" s="54">
        <v>5.95</v>
      </c>
      <c r="H36" s="55">
        <f t="shared" si="1"/>
        <v>0.46774193548387094</v>
      </c>
      <c r="I36" s="31">
        <v>4</v>
      </c>
      <c r="J36" s="29"/>
      <c r="K36" s="29"/>
      <c r="L36" s="31">
        <v>4</v>
      </c>
      <c r="M36" s="32">
        <v>3</v>
      </c>
      <c r="N36" s="63"/>
      <c r="P36" s="30">
        <v>17</v>
      </c>
      <c r="Q36" s="56">
        <v>5.82</v>
      </c>
      <c r="R36" s="88">
        <v>9</v>
      </c>
      <c r="S36" s="58"/>
      <c r="T36" s="30">
        <v>14</v>
      </c>
      <c r="U36" s="55">
        <v>6.107857142857144</v>
      </c>
      <c r="V36" s="88">
        <v>7</v>
      </c>
      <c r="X36" s="162" t="s">
        <v>335</v>
      </c>
    </row>
    <row r="37" spans="1:24" x14ac:dyDescent="0.15">
      <c r="B37" s="1" t="s">
        <v>192</v>
      </c>
      <c r="C37" s="52" t="s">
        <v>281</v>
      </c>
      <c r="E37" s="68">
        <v>32</v>
      </c>
      <c r="F37" s="55">
        <v>6.42</v>
      </c>
      <c r="G37" s="55">
        <v>6.08</v>
      </c>
      <c r="H37" s="55">
        <f t="shared" si="1"/>
        <v>0.34375</v>
      </c>
      <c r="I37" s="31">
        <v>4</v>
      </c>
      <c r="J37" s="29"/>
      <c r="K37" s="29"/>
      <c r="L37" s="29">
        <v>2</v>
      </c>
      <c r="M37" s="32">
        <v>6</v>
      </c>
      <c r="N37" s="63"/>
      <c r="P37" s="30">
        <v>16</v>
      </c>
      <c r="Q37" s="57">
        <v>5.78</v>
      </c>
      <c r="R37" s="88">
        <v>7</v>
      </c>
      <c r="S37" s="58"/>
      <c r="T37" s="30">
        <v>16</v>
      </c>
      <c r="U37" s="53">
        <v>6.38</v>
      </c>
      <c r="V37" s="88">
        <v>7</v>
      </c>
      <c r="X37" s="162" t="s">
        <v>336</v>
      </c>
    </row>
    <row r="38" spans="1:24" x14ac:dyDescent="0.15">
      <c r="B38" s="1" t="s">
        <v>190</v>
      </c>
      <c r="C38" s="52" t="s">
        <v>283</v>
      </c>
      <c r="E38" s="68">
        <v>17</v>
      </c>
      <c r="F38" s="55">
        <v>6.41</v>
      </c>
      <c r="G38" s="55">
        <v>6.09</v>
      </c>
      <c r="H38" s="55">
        <f t="shared" si="1"/>
        <v>0.3235294117647059</v>
      </c>
      <c r="I38" s="29">
        <v>3</v>
      </c>
      <c r="J38" s="29"/>
      <c r="K38" s="29"/>
      <c r="L38" s="29">
        <v>1</v>
      </c>
      <c r="M38" s="69">
        <v>9</v>
      </c>
      <c r="N38" s="63"/>
      <c r="P38" s="30">
        <v>9</v>
      </c>
      <c r="Q38" s="56">
        <v>5.94</v>
      </c>
      <c r="R38" s="83">
        <v>3</v>
      </c>
      <c r="S38" s="58"/>
      <c r="T38" s="30">
        <v>8</v>
      </c>
      <c r="U38" s="53">
        <v>6.25875</v>
      </c>
      <c r="V38" s="88">
        <v>7</v>
      </c>
      <c r="X38" s="162" t="s">
        <v>337</v>
      </c>
    </row>
    <row r="39" spans="1:24" x14ac:dyDescent="0.15">
      <c r="B39" s="1" t="s">
        <v>202</v>
      </c>
      <c r="C39" s="52" t="s">
        <v>284</v>
      </c>
      <c r="E39" s="68">
        <v>25</v>
      </c>
      <c r="F39" s="55">
        <v>6.4</v>
      </c>
      <c r="G39" s="54">
        <v>6</v>
      </c>
      <c r="H39" s="55">
        <f t="shared" si="1"/>
        <v>0.4</v>
      </c>
      <c r="I39" s="29">
        <v>3</v>
      </c>
      <c r="J39" s="29"/>
      <c r="K39" s="29"/>
      <c r="L39" s="31">
        <v>5</v>
      </c>
      <c r="M39" s="32">
        <v>6</v>
      </c>
      <c r="N39" s="63">
        <v>1</v>
      </c>
      <c r="P39" s="30">
        <v>10</v>
      </c>
      <c r="Q39" s="55">
        <v>6.05</v>
      </c>
      <c r="R39" s="88">
        <v>8</v>
      </c>
      <c r="S39" s="58"/>
      <c r="T39" s="30">
        <v>15</v>
      </c>
      <c r="U39" s="54">
        <v>5.9666666666666668</v>
      </c>
      <c r="V39" s="88">
        <v>6</v>
      </c>
      <c r="X39" s="162" t="s">
        <v>338</v>
      </c>
    </row>
    <row r="40" spans="1:24" x14ac:dyDescent="0.15">
      <c r="B40" s="1" t="s">
        <v>213</v>
      </c>
      <c r="C40" s="52" t="s">
        <v>284</v>
      </c>
      <c r="E40" s="68">
        <v>23</v>
      </c>
      <c r="F40" s="54">
        <v>6.39</v>
      </c>
      <c r="G40" s="56">
        <v>5.93</v>
      </c>
      <c r="H40" s="55">
        <f t="shared" si="1"/>
        <v>0.45652173913043476</v>
      </c>
      <c r="I40" s="31">
        <v>4</v>
      </c>
      <c r="J40" s="29"/>
      <c r="K40" s="29"/>
      <c r="L40" s="29"/>
      <c r="M40" s="32">
        <v>3</v>
      </c>
      <c r="N40" s="63"/>
      <c r="P40" s="30">
        <v>10</v>
      </c>
      <c r="Q40" s="57">
        <v>5.75</v>
      </c>
      <c r="R40" s="83">
        <v>3</v>
      </c>
      <c r="S40" s="58"/>
      <c r="T40" s="30">
        <v>13</v>
      </c>
      <c r="U40" s="55">
        <v>6.0684615384615377</v>
      </c>
      <c r="V40" s="88">
        <v>9</v>
      </c>
      <c r="X40" s="162" t="s">
        <v>331</v>
      </c>
    </row>
    <row r="41" spans="1:24" x14ac:dyDescent="0.15">
      <c r="B41" s="1" t="s">
        <v>176</v>
      </c>
      <c r="C41" s="52" t="s">
        <v>287</v>
      </c>
      <c r="E41" s="68">
        <v>22</v>
      </c>
      <c r="F41" s="54">
        <v>6.39</v>
      </c>
      <c r="G41" s="55">
        <v>6.16</v>
      </c>
      <c r="H41" s="54">
        <f t="shared" si="1"/>
        <v>0.22727272727272727</v>
      </c>
      <c r="I41" s="29"/>
      <c r="J41" s="29"/>
      <c r="K41" s="29"/>
      <c r="L41" s="33">
        <v>8</v>
      </c>
      <c r="M41" s="32">
        <v>4</v>
      </c>
      <c r="N41" s="63">
        <v>1</v>
      </c>
      <c r="P41" s="30">
        <v>11</v>
      </c>
      <c r="Q41" s="55">
        <v>6.05</v>
      </c>
      <c r="R41" s="83">
        <v>3</v>
      </c>
      <c r="S41" s="58"/>
      <c r="T41" s="30">
        <v>11</v>
      </c>
      <c r="U41" s="53">
        <v>6.2700000000000014</v>
      </c>
      <c r="V41" s="83">
        <v>5</v>
      </c>
      <c r="X41" s="162" t="s">
        <v>339</v>
      </c>
    </row>
    <row r="42" spans="1:24" x14ac:dyDescent="0.15">
      <c r="A42" s="2"/>
      <c r="B42" s="1" t="s">
        <v>205</v>
      </c>
      <c r="C42" s="52" t="s">
        <v>285</v>
      </c>
      <c r="D42" s="2"/>
      <c r="E42" s="68">
        <v>26</v>
      </c>
      <c r="F42" s="54">
        <v>6.38</v>
      </c>
      <c r="G42" s="54">
        <v>5.96</v>
      </c>
      <c r="H42" s="55">
        <f t="shared" si="1"/>
        <v>0.42307692307692307</v>
      </c>
      <c r="I42" s="29">
        <v>3</v>
      </c>
      <c r="J42" s="29">
        <v>1</v>
      </c>
      <c r="K42" s="29"/>
      <c r="L42" s="31">
        <v>4</v>
      </c>
      <c r="M42" s="32">
        <v>2</v>
      </c>
      <c r="N42" s="63">
        <v>1</v>
      </c>
      <c r="O42" s="2"/>
      <c r="P42" s="30">
        <v>17</v>
      </c>
      <c r="Q42" s="55">
        <v>6.12</v>
      </c>
      <c r="R42" s="88">
        <v>10</v>
      </c>
      <c r="S42" s="60"/>
      <c r="T42" s="30">
        <v>9</v>
      </c>
      <c r="U42" s="57">
        <v>5.6577777777777776</v>
      </c>
      <c r="V42" s="83">
        <v>3</v>
      </c>
      <c r="W42" s="2"/>
      <c r="X42" s="162" t="s">
        <v>335</v>
      </c>
    </row>
    <row r="43" spans="1:24" x14ac:dyDescent="0.15">
      <c r="A43" s="2"/>
      <c r="B43" s="1" t="s">
        <v>212</v>
      </c>
      <c r="C43" s="52" t="s">
        <v>298</v>
      </c>
      <c r="D43" s="2"/>
      <c r="E43" s="68">
        <v>16</v>
      </c>
      <c r="F43" s="54">
        <v>6.38</v>
      </c>
      <c r="G43" s="56">
        <v>5.94</v>
      </c>
      <c r="H43" s="55">
        <f t="shared" si="1"/>
        <v>0.4375</v>
      </c>
      <c r="I43" s="29">
        <v>3</v>
      </c>
      <c r="J43" s="29">
        <v>1</v>
      </c>
      <c r="K43" s="29"/>
      <c r="L43" s="29"/>
      <c r="M43" s="32">
        <v>2</v>
      </c>
      <c r="N43" s="63">
        <v>1</v>
      </c>
      <c r="O43" s="2"/>
      <c r="P43" s="30">
        <v>13</v>
      </c>
      <c r="Q43" s="54">
        <v>6.04</v>
      </c>
      <c r="R43" s="88">
        <v>6</v>
      </c>
      <c r="S43" s="60"/>
      <c r="T43" s="30">
        <v>3</v>
      </c>
      <c r="U43" s="57">
        <v>5.5066666666666704</v>
      </c>
      <c r="V43" s="83">
        <v>3</v>
      </c>
      <c r="W43" s="2"/>
      <c r="X43" s="162" t="s">
        <v>340</v>
      </c>
    </row>
    <row r="44" spans="1:24" x14ac:dyDescent="0.15">
      <c r="B44" s="1" t="s">
        <v>181</v>
      </c>
      <c r="C44" s="52" t="s">
        <v>285</v>
      </c>
      <c r="E44" s="68">
        <v>12</v>
      </c>
      <c r="F44" s="54">
        <v>6.38</v>
      </c>
      <c r="G44" s="55">
        <v>6.13</v>
      </c>
      <c r="H44" s="54">
        <f t="shared" si="1"/>
        <v>0.25</v>
      </c>
      <c r="I44" s="29">
        <v>1</v>
      </c>
      <c r="J44" s="29"/>
      <c r="K44" s="29"/>
      <c r="L44" s="29"/>
      <c r="M44" s="32"/>
      <c r="N44" s="63"/>
      <c r="P44" s="30">
        <v>1</v>
      </c>
      <c r="Q44" s="54">
        <v>6</v>
      </c>
      <c r="R44" s="83"/>
      <c r="S44" s="58"/>
      <c r="T44" s="30">
        <v>11</v>
      </c>
      <c r="U44" s="55">
        <v>6.1418181818181816</v>
      </c>
      <c r="V44" s="83">
        <v>3</v>
      </c>
      <c r="X44" s="162" t="s">
        <v>341</v>
      </c>
    </row>
    <row r="45" spans="1:24" x14ac:dyDescent="0.15">
      <c r="B45" s="1" t="s">
        <v>219</v>
      </c>
      <c r="C45" s="52" t="s">
        <v>296</v>
      </c>
      <c r="E45" s="68">
        <v>18</v>
      </c>
      <c r="F45" s="54">
        <v>6.36</v>
      </c>
      <c r="G45" s="56">
        <v>5.83</v>
      </c>
      <c r="H45" s="55">
        <f t="shared" si="1"/>
        <v>0.52777777777777779</v>
      </c>
      <c r="I45" s="29">
        <v>3</v>
      </c>
      <c r="J45" s="29"/>
      <c r="K45" s="29"/>
      <c r="L45" s="29">
        <v>1</v>
      </c>
      <c r="M45" s="32">
        <v>1</v>
      </c>
      <c r="N45" s="63"/>
      <c r="P45" s="30">
        <v>6</v>
      </c>
      <c r="Q45" s="57">
        <v>5.75</v>
      </c>
      <c r="R45" s="88">
        <v>6</v>
      </c>
      <c r="S45" s="58"/>
      <c r="T45" s="30">
        <v>12</v>
      </c>
      <c r="U45" s="56">
        <v>5.87</v>
      </c>
      <c r="V45" s="83">
        <v>4</v>
      </c>
      <c r="X45" s="162" t="s">
        <v>317</v>
      </c>
    </row>
    <row r="46" spans="1:24" x14ac:dyDescent="0.15">
      <c r="B46" s="1" t="s">
        <v>173</v>
      </c>
      <c r="C46" s="52" t="s">
        <v>293</v>
      </c>
      <c r="E46" s="68">
        <v>33</v>
      </c>
      <c r="F46" s="54">
        <v>6.35</v>
      </c>
      <c r="G46" s="55">
        <v>6.17</v>
      </c>
      <c r="H46" s="54">
        <f t="shared" si="1"/>
        <v>0.18181818181818182</v>
      </c>
      <c r="I46" s="29">
        <v>3</v>
      </c>
      <c r="J46" s="29"/>
      <c r="K46" s="29"/>
      <c r="L46" s="29">
        <v>1</v>
      </c>
      <c r="M46" s="32">
        <v>6</v>
      </c>
      <c r="N46" s="63">
        <v>1</v>
      </c>
      <c r="P46" s="30">
        <v>17</v>
      </c>
      <c r="Q46" s="53">
        <v>6.24</v>
      </c>
      <c r="R46" s="88">
        <v>6</v>
      </c>
      <c r="S46" s="58"/>
      <c r="T46" s="30">
        <v>16</v>
      </c>
      <c r="U46" s="55">
        <v>6.0956249999999992</v>
      </c>
      <c r="V46" s="83">
        <v>4</v>
      </c>
      <c r="X46" s="162" t="s">
        <v>342</v>
      </c>
    </row>
    <row r="47" spans="1:24" x14ac:dyDescent="0.15">
      <c r="B47" s="1" t="s">
        <v>164</v>
      </c>
      <c r="C47" s="52" t="s">
        <v>289</v>
      </c>
      <c r="E47" s="68">
        <v>34</v>
      </c>
      <c r="F47" s="54">
        <v>6.35</v>
      </c>
      <c r="G47" s="53">
        <v>6.22</v>
      </c>
      <c r="H47" s="56">
        <f t="shared" si="1"/>
        <v>0.13235294117647059</v>
      </c>
      <c r="I47" s="29">
        <v>1</v>
      </c>
      <c r="J47" s="29"/>
      <c r="K47" s="29"/>
      <c r="L47" s="29">
        <v>3</v>
      </c>
      <c r="M47" s="32">
        <v>3</v>
      </c>
      <c r="N47" s="63"/>
      <c r="P47" s="30">
        <v>14</v>
      </c>
      <c r="Q47" s="55">
        <v>6.07</v>
      </c>
      <c r="R47" s="83">
        <v>2</v>
      </c>
      <c r="S47" s="58"/>
      <c r="T47" s="30">
        <v>20</v>
      </c>
      <c r="U47" s="53">
        <v>6.3249999999999993</v>
      </c>
      <c r="V47" s="83">
        <v>4</v>
      </c>
      <c r="X47" s="162" t="s">
        <v>343</v>
      </c>
    </row>
    <row r="48" spans="1:24" x14ac:dyDescent="0.15">
      <c r="B48" s="1" t="s">
        <v>185</v>
      </c>
      <c r="C48" s="52" t="s">
        <v>298</v>
      </c>
      <c r="E48" s="68">
        <v>31</v>
      </c>
      <c r="F48" s="54">
        <v>6.31</v>
      </c>
      <c r="G48" s="55">
        <v>6.1</v>
      </c>
      <c r="H48" s="54">
        <f t="shared" si="1"/>
        <v>0.20967741935483872</v>
      </c>
      <c r="I48" s="29">
        <v>3</v>
      </c>
      <c r="J48" s="29"/>
      <c r="K48" s="29"/>
      <c r="L48" s="29"/>
      <c r="M48" s="32">
        <v>5</v>
      </c>
      <c r="N48" s="63"/>
      <c r="P48" s="30">
        <v>12</v>
      </c>
      <c r="Q48" s="54">
        <v>6.04</v>
      </c>
      <c r="R48" s="88">
        <v>6</v>
      </c>
      <c r="S48" s="58"/>
      <c r="T48" s="30">
        <v>19</v>
      </c>
      <c r="U48" s="55">
        <v>6.1378947368421048</v>
      </c>
      <c r="V48" s="83">
        <v>3</v>
      </c>
      <c r="X48" s="162" t="s">
        <v>342</v>
      </c>
    </row>
    <row r="49" spans="2:24" s="15" customFormat="1" x14ac:dyDescent="0.15">
      <c r="B49" s="1" t="s">
        <v>191</v>
      </c>
      <c r="C49" s="52" t="s">
        <v>291</v>
      </c>
      <c r="D49" s="5"/>
      <c r="E49" s="68">
        <v>27</v>
      </c>
      <c r="F49" s="54">
        <v>6.3</v>
      </c>
      <c r="G49" s="55">
        <v>6.09</v>
      </c>
      <c r="H49" s="54">
        <f t="shared" si="1"/>
        <v>0.20370370370370369</v>
      </c>
      <c r="I49" s="29">
        <v>1</v>
      </c>
      <c r="J49" s="29"/>
      <c r="K49" s="29"/>
      <c r="L49" s="31">
        <v>4</v>
      </c>
      <c r="M49" s="32">
        <v>3</v>
      </c>
      <c r="N49" s="63"/>
      <c r="O49" s="5"/>
      <c r="P49" s="30">
        <v>15</v>
      </c>
      <c r="Q49" s="56">
        <v>5.93</v>
      </c>
      <c r="R49" s="83">
        <v>2</v>
      </c>
      <c r="S49" s="58"/>
      <c r="T49" s="30">
        <v>12</v>
      </c>
      <c r="U49" s="53">
        <v>6.2900000000000018</v>
      </c>
      <c r="V49" s="83">
        <v>5</v>
      </c>
      <c r="W49" s="5"/>
      <c r="X49" s="162" t="s">
        <v>344</v>
      </c>
    </row>
    <row r="50" spans="2:24" s="15" customFormat="1" x14ac:dyDescent="0.15">
      <c r="B50" s="1" t="s">
        <v>221</v>
      </c>
      <c r="C50" s="52" t="s">
        <v>308</v>
      </c>
      <c r="D50" s="5"/>
      <c r="E50" s="68">
        <v>22</v>
      </c>
      <c r="F50" s="54">
        <v>6.3</v>
      </c>
      <c r="G50" s="56">
        <v>5.8</v>
      </c>
      <c r="H50" s="55">
        <f t="shared" si="1"/>
        <v>0.5</v>
      </c>
      <c r="I50" s="31">
        <v>4</v>
      </c>
      <c r="J50" s="29">
        <v>1</v>
      </c>
      <c r="K50" s="29"/>
      <c r="L50" s="31">
        <v>4</v>
      </c>
      <c r="M50" s="32">
        <v>6</v>
      </c>
      <c r="N50" s="63">
        <v>2</v>
      </c>
      <c r="O50" s="5"/>
      <c r="P50" s="30">
        <v>15</v>
      </c>
      <c r="Q50" s="54">
        <v>5.97</v>
      </c>
      <c r="R50" s="87">
        <v>12</v>
      </c>
      <c r="S50" s="58"/>
      <c r="T50" s="30">
        <v>7</v>
      </c>
      <c r="U50" s="57">
        <v>5.4357142857142851</v>
      </c>
      <c r="V50" s="83">
        <v>4</v>
      </c>
      <c r="W50" s="5"/>
      <c r="X50" s="162" t="s">
        <v>345</v>
      </c>
    </row>
    <row r="51" spans="2:24" s="15" customFormat="1" x14ac:dyDescent="0.15">
      <c r="B51" s="1" t="s">
        <v>201</v>
      </c>
      <c r="C51" s="52" t="s">
        <v>290</v>
      </c>
      <c r="D51" s="5"/>
      <c r="E51" s="68">
        <v>27</v>
      </c>
      <c r="F51" s="54">
        <v>6.3</v>
      </c>
      <c r="G51" s="54">
        <v>6.02</v>
      </c>
      <c r="H51" s="54">
        <f t="shared" si="1"/>
        <v>0.27777777777777779</v>
      </c>
      <c r="I51" s="29">
        <v>2</v>
      </c>
      <c r="J51" s="29"/>
      <c r="K51" s="29"/>
      <c r="L51" s="29">
        <v>2</v>
      </c>
      <c r="M51" s="32">
        <v>1</v>
      </c>
      <c r="N51" s="63"/>
      <c r="O51" s="5"/>
      <c r="P51" s="30">
        <v>18</v>
      </c>
      <c r="Q51" s="55">
        <v>6.17</v>
      </c>
      <c r="R51" s="88">
        <v>8</v>
      </c>
      <c r="S51" s="58"/>
      <c r="T51" s="30">
        <v>9</v>
      </c>
      <c r="U51" s="57">
        <v>5.7199999999999989</v>
      </c>
      <c r="V51" s="83"/>
      <c r="W51" s="5"/>
      <c r="X51" s="162" t="s">
        <v>346</v>
      </c>
    </row>
    <row r="52" spans="2:24" s="15" customFormat="1" x14ac:dyDescent="0.15">
      <c r="B52" s="1" t="s">
        <v>211</v>
      </c>
      <c r="C52" s="52" t="s">
        <v>291</v>
      </c>
      <c r="D52" s="5"/>
      <c r="E52" s="68">
        <v>31</v>
      </c>
      <c r="F52" s="54">
        <v>6.29</v>
      </c>
      <c r="G52" s="56">
        <v>5.94</v>
      </c>
      <c r="H52" s="55">
        <f t="shared" si="1"/>
        <v>0.35483870967741937</v>
      </c>
      <c r="I52" s="31">
        <v>5</v>
      </c>
      <c r="J52" s="33">
        <v>3</v>
      </c>
      <c r="K52" s="29">
        <v>1</v>
      </c>
      <c r="L52" s="29">
        <v>1</v>
      </c>
      <c r="M52" s="32">
        <v>4</v>
      </c>
      <c r="N52" s="63"/>
      <c r="O52" s="5"/>
      <c r="P52" s="30">
        <v>12</v>
      </c>
      <c r="Q52" s="54">
        <v>5.96</v>
      </c>
      <c r="R52" s="83">
        <v>4</v>
      </c>
      <c r="S52" s="58"/>
      <c r="T52" s="30">
        <v>19</v>
      </c>
      <c r="U52" s="56">
        <v>5.9273684210526323</v>
      </c>
      <c r="V52" s="87">
        <v>12</v>
      </c>
      <c r="W52" s="5"/>
      <c r="X52" s="162" t="s">
        <v>347</v>
      </c>
    </row>
    <row r="53" spans="2:24" s="15" customFormat="1" x14ac:dyDescent="0.15">
      <c r="B53" s="1" t="s">
        <v>216</v>
      </c>
      <c r="C53" s="52" t="s">
        <v>293</v>
      </c>
      <c r="D53" s="5"/>
      <c r="E53" s="68">
        <v>29</v>
      </c>
      <c r="F53" s="54">
        <v>6.29</v>
      </c>
      <c r="G53" s="56">
        <v>5.86</v>
      </c>
      <c r="H53" s="55">
        <f t="shared" si="1"/>
        <v>0.43103448275862066</v>
      </c>
      <c r="I53" s="31">
        <v>4</v>
      </c>
      <c r="J53" s="29"/>
      <c r="K53" s="29"/>
      <c r="L53" s="31">
        <v>4</v>
      </c>
      <c r="M53" s="32">
        <v>5</v>
      </c>
      <c r="N53" s="63">
        <v>1</v>
      </c>
      <c r="O53" s="5"/>
      <c r="P53" s="30">
        <v>13</v>
      </c>
      <c r="Q53" s="57">
        <v>5.73</v>
      </c>
      <c r="R53" s="88">
        <v>8</v>
      </c>
      <c r="S53" s="58"/>
      <c r="T53" s="30">
        <v>16</v>
      </c>
      <c r="U53" s="54">
        <v>5.9656249999999993</v>
      </c>
      <c r="V53" s="88">
        <v>8</v>
      </c>
      <c r="W53" s="5"/>
      <c r="X53" s="162" t="s">
        <v>348</v>
      </c>
    </row>
    <row r="54" spans="2:24" s="15" customFormat="1" x14ac:dyDescent="0.15">
      <c r="B54" s="1" t="s">
        <v>214</v>
      </c>
      <c r="C54" s="52" t="s">
        <v>286</v>
      </c>
      <c r="D54" s="5"/>
      <c r="E54" s="68">
        <v>33</v>
      </c>
      <c r="F54" s="54">
        <v>6.27</v>
      </c>
      <c r="G54" s="56">
        <v>5.92</v>
      </c>
      <c r="H54" s="55">
        <f t="shared" si="1"/>
        <v>0.34848484848484851</v>
      </c>
      <c r="I54" s="29">
        <v>3</v>
      </c>
      <c r="J54" s="29"/>
      <c r="K54" s="29"/>
      <c r="L54" s="31">
        <v>5</v>
      </c>
      <c r="M54" s="32">
        <v>3</v>
      </c>
      <c r="N54" s="63">
        <v>1</v>
      </c>
      <c r="O54" s="5"/>
      <c r="P54" s="30">
        <v>18</v>
      </c>
      <c r="Q54" s="55">
        <v>6.17</v>
      </c>
      <c r="R54" s="88">
        <v>9</v>
      </c>
      <c r="S54" s="58"/>
      <c r="T54" s="30">
        <v>15</v>
      </c>
      <c r="U54" s="57">
        <v>5.6199999999999992</v>
      </c>
      <c r="V54" s="83">
        <v>5</v>
      </c>
      <c r="W54" s="5"/>
      <c r="X54" s="162" t="s">
        <v>349</v>
      </c>
    </row>
    <row r="55" spans="2:24" s="15" customFormat="1" x14ac:dyDescent="0.15">
      <c r="B55" s="1" t="s">
        <v>188</v>
      </c>
      <c r="C55" s="52" t="s">
        <v>295</v>
      </c>
      <c r="D55" s="5"/>
      <c r="E55" s="68">
        <v>33</v>
      </c>
      <c r="F55" s="54">
        <v>6.27</v>
      </c>
      <c r="G55" s="55">
        <v>6.09</v>
      </c>
      <c r="H55" s="54">
        <f t="shared" si="1"/>
        <v>0.18181818181818182</v>
      </c>
      <c r="I55" s="29">
        <v>2</v>
      </c>
      <c r="J55" s="29"/>
      <c r="K55" s="29"/>
      <c r="L55" s="29">
        <v>3</v>
      </c>
      <c r="M55" s="32">
        <v>6</v>
      </c>
      <c r="N55" s="63"/>
      <c r="O55" s="5"/>
      <c r="P55" s="30">
        <v>15</v>
      </c>
      <c r="Q55" s="53">
        <v>6.2</v>
      </c>
      <c r="R55" s="83">
        <v>4</v>
      </c>
      <c r="S55" s="58"/>
      <c r="T55" s="30">
        <v>18</v>
      </c>
      <c r="U55" s="54">
        <v>5.9983333333333331</v>
      </c>
      <c r="V55" s="83">
        <v>5</v>
      </c>
      <c r="W55" s="5"/>
      <c r="X55" s="162" t="s">
        <v>493</v>
      </c>
    </row>
    <row r="56" spans="2:24" s="15" customFormat="1" x14ac:dyDescent="0.15">
      <c r="B56" s="1" t="s">
        <v>194</v>
      </c>
      <c r="C56" s="52" t="s">
        <v>292</v>
      </c>
      <c r="D56" s="5"/>
      <c r="E56" s="68">
        <v>27</v>
      </c>
      <c r="F56" s="54">
        <v>6.24</v>
      </c>
      <c r="G56" s="55">
        <v>6.06</v>
      </c>
      <c r="H56" s="54">
        <f t="shared" si="1"/>
        <v>0.18518518518518517</v>
      </c>
      <c r="I56" s="29">
        <v>2</v>
      </c>
      <c r="J56" s="29"/>
      <c r="K56" s="29"/>
      <c r="L56" s="31">
        <v>4</v>
      </c>
      <c r="M56" s="69">
        <v>8</v>
      </c>
      <c r="N56" s="63">
        <v>1</v>
      </c>
      <c r="O56" s="5"/>
      <c r="P56" s="30">
        <v>16</v>
      </c>
      <c r="Q56" s="54">
        <v>6</v>
      </c>
      <c r="R56" s="88">
        <v>8</v>
      </c>
      <c r="S56" s="58"/>
      <c r="T56" s="30">
        <v>11</v>
      </c>
      <c r="U56" s="55">
        <v>6.1472727272727248</v>
      </c>
      <c r="V56" s="83">
        <v>2</v>
      </c>
      <c r="W56" s="5"/>
      <c r="X56" s="162" t="s">
        <v>350</v>
      </c>
    </row>
    <row r="57" spans="2:24" s="15" customFormat="1" x14ac:dyDescent="0.15">
      <c r="B57" s="1" t="s">
        <v>222</v>
      </c>
      <c r="C57" s="52" t="s">
        <v>308</v>
      </c>
      <c r="D57" s="5"/>
      <c r="E57" s="68">
        <v>15</v>
      </c>
      <c r="F57" s="54">
        <v>6.2</v>
      </c>
      <c r="G57" s="56">
        <v>5.77</v>
      </c>
      <c r="H57" s="55">
        <f t="shared" si="1"/>
        <v>0.43333333333333335</v>
      </c>
      <c r="I57" s="29">
        <v>2</v>
      </c>
      <c r="J57" s="29">
        <v>1</v>
      </c>
      <c r="K57" s="29"/>
      <c r="L57" s="29">
        <v>2</v>
      </c>
      <c r="M57" s="32">
        <v>3</v>
      </c>
      <c r="N57" s="63"/>
      <c r="O57" s="5"/>
      <c r="P57" s="30">
        <v>7</v>
      </c>
      <c r="Q57" s="56">
        <v>5.93</v>
      </c>
      <c r="R57" s="83">
        <v>1</v>
      </c>
      <c r="S57" s="58"/>
      <c r="T57" s="30">
        <v>8</v>
      </c>
      <c r="U57" s="57">
        <v>5.63</v>
      </c>
      <c r="V57" s="88">
        <v>7</v>
      </c>
      <c r="W57" s="5"/>
      <c r="X57" s="162" t="s">
        <v>351</v>
      </c>
    </row>
    <row r="58" spans="2:24" s="15" customFormat="1" x14ac:dyDescent="0.15">
      <c r="B58" s="1" t="s">
        <v>172</v>
      </c>
      <c r="C58" s="52" t="s">
        <v>293</v>
      </c>
      <c r="D58" s="5"/>
      <c r="E58" s="68">
        <v>15</v>
      </c>
      <c r="F58" s="54">
        <v>6.2</v>
      </c>
      <c r="G58" s="55">
        <v>6.17</v>
      </c>
      <c r="H58" s="56">
        <f t="shared" si="1"/>
        <v>3.3333333333333333E-2</v>
      </c>
      <c r="I58" s="29">
        <v>1</v>
      </c>
      <c r="J58" s="29"/>
      <c r="K58" s="29"/>
      <c r="L58" s="29">
        <v>1</v>
      </c>
      <c r="M58" s="69">
        <v>7</v>
      </c>
      <c r="N58" s="63"/>
      <c r="O58" s="5"/>
      <c r="P58" s="30">
        <v>0</v>
      </c>
      <c r="Q58" s="59"/>
      <c r="R58" s="83"/>
      <c r="S58" s="58"/>
      <c r="T58" s="30">
        <v>15</v>
      </c>
      <c r="U58" s="55">
        <v>6.17</v>
      </c>
      <c r="V58" s="83">
        <v>4</v>
      </c>
      <c r="W58" s="5"/>
      <c r="X58" s="162" t="s">
        <v>352</v>
      </c>
    </row>
    <row r="59" spans="2:24" s="15" customFormat="1" x14ac:dyDescent="0.15">
      <c r="B59" s="1" t="s">
        <v>220</v>
      </c>
      <c r="C59" s="52" t="s">
        <v>286</v>
      </c>
      <c r="D59" s="5"/>
      <c r="E59" s="68">
        <v>31</v>
      </c>
      <c r="F59" s="54">
        <v>6.19</v>
      </c>
      <c r="G59" s="56">
        <v>5.82</v>
      </c>
      <c r="H59" s="55">
        <f t="shared" si="1"/>
        <v>0.37096774193548387</v>
      </c>
      <c r="I59" s="31">
        <v>4</v>
      </c>
      <c r="J59" s="29"/>
      <c r="K59" s="29"/>
      <c r="L59" s="29">
        <v>2</v>
      </c>
      <c r="M59" s="32">
        <v>5</v>
      </c>
      <c r="N59" s="63"/>
      <c r="O59" s="5"/>
      <c r="P59" s="30">
        <v>14</v>
      </c>
      <c r="Q59" s="53">
        <v>6.29</v>
      </c>
      <c r="R59" s="88">
        <v>10</v>
      </c>
      <c r="S59" s="58"/>
      <c r="T59" s="30">
        <v>17</v>
      </c>
      <c r="U59" s="57">
        <v>5.4329411764705888</v>
      </c>
      <c r="V59" s="83">
        <v>4</v>
      </c>
      <c r="W59" s="5"/>
      <c r="X59" s="162" t="s">
        <v>353</v>
      </c>
    </row>
    <row r="60" spans="2:24" s="15" customFormat="1" x14ac:dyDescent="0.15">
      <c r="B60" s="1" t="s">
        <v>197</v>
      </c>
      <c r="C60" s="52" t="s">
        <v>295</v>
      </c>
      <c r="D60" s="5"/>
      <c r="E60" s="68">
        <v>29</v>
      </c>
      <c r="F60" s="54">
        <v>6.17</v>
      </c>
      <c r="G60" s="54">
        <v>6.03</v>
      </c>
      <c r="H60" s="56">
        <f t="shared" si="1"/>
        <v>0.13793103448275862</v>
      </c>
      <c r="I60" s="31">
        <v>4</v>
      </c>
      <c r="J60" s="29">
        <v>2</v>
      </c>
      <c r="K60" s="29">
        <v>1</v>
      </c>
      <c r="L60" s="29">
        <v>2</v>
      </c>
      <c r="M60" s="70">
        <v>14</v>
      </c>
      <c r="N60" s="63"/>
      <c r="O60" s="5"/>
      <c r="P60" s="30">
        <v>13</v>
      </c>
      <c r="Q60" s="55">
        <v>6.12</v>
      </c>
      <c r="R60" s="83">
        <v>4</v>
      </c>
      <c r="S60" s="58"/>
      <c r="T60" s="30">
        <v>16</v>
      </c>
      <c r="U60" s="54">
        <v>5.9568750000000001</v>
      </c>
      <c r="V60" s="88">
        <v>10</v>
      </c>
      <c r="W60" s="5"/>
      <c r="X60" s="162" t="s">
        <v>354</v>
      </c>
    </row>
    <row r="61" spans="2:24" s="15" customFormat="1" x14ac:dyDescent="0.15">
      <c r="B61" s="1" t="s">
        <v>177</v>
      </c>
      <c r="C61" s="52" t="s">
        <v>287</v>
      </c>
      <c r="D61" s="5"/>
      <c r="E61" s="68">
        <v>34</v>
      </c>
      <c r="F61" s="54">
        <v>6.15</v>
      </c>
      <c r="G61" s="55">
        <v>6.15</v>
      </c>
      <c r="H61" s="57">
        <f t="shared" si="1"/>
        <v>0</v>
      </c>
      <c r="I61" s="29">
        <v>2</v>
      </c>
      <c r="J61" s="29"/>
      <c r="K61" s="29"/>
      <c r="L61" s="29">
        <v>1</v>
      </c>
      <c r="M61" s="70">
        <v>14</v>
      </c>
      <c r="N61" s="63"/>
      <c r="O61" s="5"/>
      <c r="P61" s="30">
        <v>16</v>
      </c>
      <c r="Q61" s="55">
        <v>6.13</v>
      </c>
      <c r="R61" s="83">
        <v>3</v>
      </c>
      <c r="S61" s="58"/>
      <c r="T61" s="30">
        <v>18</v>
      </c>
      <c r="U61" s="55">
        <v>6.1677777777777791</v>
      </c>
      <c r="V61" s="83">
        <v>4</v>
      </c>
      <c r="W61" s="5"/>
      <c r="X61" s="162" t="s">
        <v>352</v>
      </c>
    </row>
    <row r="62" spans="2:24" s="15" customFormat="1" x14ac:dyDescent="0.15">
      <c r="B62" s="1" t="s">
        <v>184</v>
      </c>
      <c r="C62" s="52" t="s">
        <v>295</v>
      </c>
      <c r="D62" s="5"/>
      <c r="E62" s="68">
        <v>27</v>
      </c>
      <c r="F62" s="54">
        <v>6.15</v>
      </c>
      <c r="G62" s="55">
        <v>6.11</v>
      </c>
      <c r="H62" s="56">
        <f t="shared" si="1"/>
        <v>3.7037037037037035E-2</v>
      </c>
      <c r="I62" s="29">
        <v>1</v>
      </c>
      <c r="J62" s="29"/>
      <c r="K62" s="29"/>
      <c r="L62" s="29">
        <v>2</v>
      </c>
      <c r="M62" s="69">
        <v>8</v>
      </c>
      <c r="N62" s="63"/>
      <c r="O62" s="5"/>
      <c r="P62" s="30">
        <v>10</v>
      </c>
      <c r="Q62" s="53">
        <v>6.25</v>
      </c>
      <c r="R62" s="83">
        <v>4</v>
      </c>
      <c r="S62" s="58"/>
      <c r="T62" s="30">
        <v>17</v>
      </c>
      <c r="U62" s="54">
        <v>6.0276470588235291</v>
      </c>
      <c r="V62" s="83">
        <v>1</v>
      </c>
      <c r="W62" s="5"/>
      <c r="X62" s="162" t="s">
        <v>355</v>
      </c>
    </row>
    <row r="63" spans="2:24" s="15" customFormat="1" x14ac:dyDescent="0.15">
      <c r="B63" s="1" t="s">
        <v>179</v>
      </c>
      <c r="C63" s="52" t="s">
        <v>287</v>
      </c>
      <c r="D63" s="5"/>
      <c r="E63" s="68">
        <v>29</v>
      </c>
      <c r="F63" s="54">
        <v>6.1</v>
      </c>
      <c r="G63" s="55">
        <v>6.14</v>
      </c>
      <c r="H63" s="81">
        <f t="shared" si="1"/>
        <v>-3.4482758620689655E-2</v>
      </c>
      <c r="I63" s="29">
        <v>3</v>
      </c>
      <c r="J63" s="29"/>
      <c r="K63" s="29">
        <v>1</v>
      </c>
      <c r="L63" s="29">
        <v>2</v>
      </c>
      <c r="M63" s="70">
        <v>16</v>
      </c>
      <c r="N63" s="63">
        <v>1</v>
      </c>
      <c r="O63" s="5"/>
      <c r="P63" s="30">
        <v>13</v>
      </c>
      <c r="Q63" s="54">
        <v>5.96</v>
      </c>
      <c r="R63" s="83">
        <v>1</v>
      </c>
      <c r="S63" s="58"/>
      <c r="T63" s="30">
        <v>16</v>
      </c>
      <c r="U63" s="53">
        <v>6.2862499999999999</v>
      </c>
      <c r="V63" s="88">
        <v>10</v>
      </c>
      <c r="W63" s="5"/>
      <c r="X63" s="162" t="s">
        <v>356</v>
      </c>
    </row>
    <row r="64" spans="2:24" s="15" customFormat="1" x14ac:dyDescent="0.15">
      <c r="B64" s="1" t="s">
        <v>203</v>
      </c>
      <c r="C64" s="52" t="s">
        <v>298</v>
      </c>
      <c r="D64" s="5"/>
      <c r="E64" s="68">
        <v>34</v>
      </c>
      <c r="F64" s="54">
        <v>6.1</v>
      </c>
      <c r="G64" s="54">
        <v>5.99</v>
      </c>
      <c r="H64" s="56">
        <f t="shared" si="1"/>
        <v>0.11764705882352941</v>
      </c>
      <c r="I64" s="29">
        <v>1</v>
      </c>
      <c r="J64" s="29"/>
      <c r="K64" s="29"/>
      <c r="L64" s="31">
        <v>4</v>
      </c>
      <c r="M64" s="32">
        <v>6</v>
      </c>
      <c r="N64" s="63"/>
      <c r="O64" s="5"/>
      <c r="P64" s="30">
        <v>15</v>
      </c>
      <c r="Q64" s="56">
        <v>5.9</v>
      </c>
      <c r="R64" s="83">
        <v>1</v>
      </c>
      <c r="S64" s="58"/>
      <c r="T64" s="30">
        <v>19</v>
      </c>
      <c r="U64" s="55">
        <v>6.0610526315789475</v>
      </c>
      <c r="V64" s="88">
        <v>6</v>
      </c>
      <c r="W64" s="5"/>
      <c r="X64" s="162" t="s">
        <v>357</v>
      </c>
    </row>
    <row r="65" spans="2:24" s="15" customFormat="1" x14ac:dyDescent="0.15">
      <c r="B65" s="1" t="s">
        <v>186</v>
      </c>
      <c r="C65" s="52" t="s">
        <v>283</v>
      </c>
      <c r="D65" s="5"/>
      <c r="E65" s="68">
        <v>35</v>
      </c>
      <c r="F65" s="54">
        <v>6.1</v>
      </c>
      <c r="G65" s="55">
        <v>6.1</v>
      </c>
      <c r="H65" s="57">
        <f t="shared" si="1"/>
        <v>0</v>
      </c>
      <c r="I65" s="29"/>
      <c r="J65" s="29"/>
      <c r="K65" s="29"/>
      <c r="L65" s="29">
        <v>3</v>
      </c>
      <c r="M65" s="32">
        <v>6</v>
      </c>
      <c r="N65" s="63"/>
      <c r="O65" s="5"/>
      <c r="P65" s="30">
        <v>15</v>
      </c>
      <c r="Q65" s="55">
        <v>6.07</v>
      </c>
      <c r="R65" s="83">
        <v>2</v>
      </c>
      <c r="S65" s="58"/>
      <c r="T65" s="30">
        <v>20</v>
      </c>
      <c r="U65" s="55">
        <v>6.1224999999999996</v>
      </c>
      <c r="V65" s="83">
        <v>1</v>
      </c>
      <c r="W65" s="5"/>
      <c r="X65" s="162" t="s">
        <v>352</v>
      </c>
    </row>
    <row r="66" spans="2:24" s="15" customFormat="1" x14ac:dyDescent="0.15">
      <c r="B66" s="1" t="s">
        <v>199</v>
      </c>
      <c r="C66" s="52" t="s">
        <v>285</v>
      </c>
      <c r="D66" s="5"/>
      <c r="E66" s="68">
        <v>32</v>
      </c>
      <c r="F66" s="56">
        <v>6.09</v>
      </c>
      <c r="G66" s="54">
        <v>6.02</v>
      </c>
      <c r="H66" s="56">
        <f t="shared" si="1"/>
        <v>7.8125E-2</v>
      </c>
      <c r="I66" s="29">
        <v>1</v>
      </c>
      <c r="J66" s="29"/>
      <c r="K66" s="29"/>
      <c r="L66" s="31">
        <v>4</v>
      </c>
      <c r="M66" s="69">
        <v>9</v>
      </c>
      <c r="N66" s="63"/>
      <c r="O66" s="5"/>
      <c r="P66" s="30">
        <v>15</v>
      </c>
      <c r="Q66" s="56">
        <v>5.87</v>
      </c>
      <c r="R66" s="83">
        <v>1</v>
      </c>
      <c r="S66" s="58"/>
      <c r="T66" s="30">
        <v>17</v>
      </c>
      <c r="U66" s="55">
        <v>6.1523529411764697</v>
      </c>
      <c r="V66" s="88">
        <v>6</v>
      </c>
      <c r="W66" s="5"/>
      <c r="X66" s="162" t="s">
        <v>358</v>
      </c>
    </row>
    <row r="67" spans="2:24" s="15" customFormat="1" x14ac:dyDescent="0.15">
      <c r="B67" s="1" t="s">
        <v>168</v>
      </c>
      <c r="C67" s="52" t="s">
        <v>285</v>
      </c>
      <c r="D67" s="5"/>
      <c r="E67" s="68">
        <v>36</v>
      </c>
      <c r="F67" s="56">
        <v>6.08</v>
      </c>
      <c r="G67" s="55">
        <v>6.18</v>
      </c>
      <c r="H67" s="57">
        <f t="shared" ref="H67:H77" si="2">(I67*3-K67*3+L67-M67*0.5-N67)/E67</f>
        <v>-9.7222222222222224E-2</v>
      </c>
      <c r="I67" s="29">
        <v>1</v>
      </c>
      <c r="J67" s="29">
        <v>1</v>
      </c>
      <c r="K67" s="29">
        <v>1</v>
      </c>
      <c r="L67" s="29">
        <v>1</v>
      </c>
      <c r="M67" s="69">
        <v>7</v>
      </c>
      <c r="N67" s="63">
        <v>1</v>
      </c>
      <c r="O67" s="5"/>
      <c r="P67" s="30">
        <v>17</v>
      </c>
      <c r="Q67" s="53">
        <v>6.41</v>
      </c>
      <c r="R67" s="83"/>
      <c r="S67" s="58"/>
      <c r="T67" s="30">
        <v>19</v>
      </c>
      <c r="U67" s="54">
        <v>5.9742105263157894</v>
      </c>
      <c r="V67" s="83">
        <v>4</v>
      </c>
      <c r="W67" s="5"/>
      <c r="X67" s="162" t="s">
        <v>322</v>
      </c>
    </row>
    <row r="68" spans="2:24" s="15" customFormat="1" x14ac:dyDescent="0.15">
      <c r="B68" s="1" t="s">
        <v>227</v>
      </c>
      <c r="C68" s="52" t="s">
        <v>286</v>
      </c>
      <c r="D68" s="5"/>
      <c r="E68" s="68">
        <v>22</v>
      </c>
      <c r="F68" s="56">
        <v>6.07</v>
      </c>
      <c r="G68" s="57">
        <v>5.48</v>
      </c>
      <c r="H68" s="55">
        <f t="shared" si="2"/>
        <v>0.59090909090909094</v>
      </c>
      <c r="I68" s="31">
        <v>5</v>
      </c>
      <c r="J68" s="29">
        <v>1</v>
      </c>
      <c r="K68" s="29">
        <v>1</v>
      </c>
      <c r="L68" s="29">
        <v>1</v>
      </c>
      <c r="M68" s="32"/>
      <c r="N68" s="63"/>
      <c r="O68" s="5"/>
      <c r="P68" s="30">
        <v>8</v>
      </c>
      <c r="Q68" s="57">
        <v>5.38</v>
      </c>
      <c r="R68" s="83">
        <v>1</v>
      </c>
      <c r="S68" s="58"/>
      <c r="T68" s="30">
        <v>14</v>
      </c>
      <c r="U68" s="57">
        <v>5.5371428571428583</v>
      </c>
      <c r="V68" s="87">
        <v>15</v>
      </c>
      <c r="W68" s="5"/>
      <c r="X68" s="162" t="s">
        <v>359</v>
      </c>
    </row>
    <row r="69" spans="2:24" s="15" customFormat="1" x14ac:dyDescent="0.15">
      <c r="B69" s="1" t="s">
        <v>166</v>
      </c>
      <c r="C69" s="52" t="s">
        <v>298</v>
      </c>
      <c r="D69" s="5"/>
      <c r="E69" s="68">
        <v>15</v>
      </c>
      <c r="F69" s="56">
        <v>6.07</v>
      </c>
      <c r="G69" s="53">
        <v>6.2</v>
      </c>
      <c r="H69" s="57">
        <f t="shared" si="2"/>
        <v>-0.13333333333333333</v>
      </c>
      <c r="I69" s="29"/>
      <c r="J69" s="29"/>
      <c r="K69" s="29"/>
      <c r="L69" s="29"/>
      <c r="M69" s="32">
        <v>4</v>
      </c>
      <c r="N69" s="63"/>
      <c r="O69" s="5"/>
      <c r="P69" s="30">
        <v>0</v>
      </c>
      <c r="Q69" s="59"/>
      <c r="R69" s="83"/>
      <c r="S69" s="58"/>
      <c r="T69" s="30">
        <v>15</v>
      </c>
      <c r="U69" s="53">
        <v>6.2</v>
      </c>
      <c r="V69" s="83"/>
      <c r="W69" s="5"/>
      <c r="X69" s="162" t="s">
        <v>360</v>
      </c>
    </row>
    <row r="70" spans="2:24" s="15" customFormat="1" x14ac:dyDescent="0.15">
      <c r="B70" s="1" t="s">
        <v>224</v>
      </c>
      <c r="C70" s="52" t="s">
        <v>292</v>
      </c>
      <c r="D70" s="5"/>
      <c r="E70" s="68">
        <v>24</v>
      </c>
      <c r="F70" s="56">
        <v>6.04</v>
      </c>
      <c r="G70" s="57">
        <v>5.67</v>
      </c>
      <c r="H70" s="55">
        <f t="shared" si="2"/>
        <v>0.375</v>
      </c>
      <c r="I70" s="31">
        <v>4</v>
      </c>
      <c r="J70" s="29"/>
      <c r="K70" s="29"/>
      <c r="L70" s="29"/>
      <c r="M70" s="32">
        <v>4</v>
      </c>
      <c r="N70" s="63">
        <v>1</v>
      </c>
      <c r="O70" s="5"/>
      <c r="P70" s="30">
        <v>10</v>
      </c>
      <c r="Q70" s="57">
        <v>5.7</v>
      </c>
      <c r="R70" s="88">
        <v>6</v>
      </c>
      <c r="S70" s="58"/>
      <c r="T70" s="30">
        <v>14</v>
      </c>
      <c r="U70" s="57">
        <v>5.6485714285714277</v>
      </c>
      <c r="V70" s="88">
        <v>6</v>
      </c>
      <c r="W70" s="5"/>
      <c r="X70" s="162" t="s">
        <v>359</v>
      </c>
    </row>
    <row r="71" spans="2:24" s="15" customFormat="1" x14ac:dyDescent="0.15">
      <c r="B71" s="1" t="s">
        <v>170</v>
      </c>
      <c r="C71" s="52" t="s">
        <v>282</v>
      </c>
      <c r="D71" s="5"/>
      <c r="E71" s="68">
        <v>33</v>
      </c>
      <c r="F71" s="56">
        <v>5.98</v>
      </c>
      <c r="G71" s="55">
        <v>6.18</v>
      </c>
      <c r="H71" s="81">
        <f t="shared" si="2"/>
        <v>-0.19696969696969696</v>
      </c>
      <c r="I71" s="29"/>
      <c r="J71" s="29"/>
      <c r="K71" s="29"/>
      <c r="L71" s="29"/>
      <c r="M71" s="70">
        <v>13</v>
      </c>
      <c r="N71" s="63"/>
      <c r="O71" s="5"/>
      <c r="P71" s="30">
        <v>16</v>
      </c>
      <c r="Q71" s="55">
        <v>6.09</v>
      </c>
      <c r="R71" s="83"/>
      <c r="S71" s="58"/>
      <c r="T71" s="30">
        <v>17</v>
      </c>
      <c r="U71" s="53">
        <v>6.2647058823529411</v>
      </c>
      <c r="V71" s="83"/>
      <c r="W71" s="5"/>
      <c r="X71" s="162" t="s">
        <v>361</v>
      </c>
    </row>
    <row r="72" spans="2:24" s="15" customFormat="1" x14ac:dyDescent="0.15">
      <c r="B72" s="1" t="s">
        <v>223</v>
      </c>
      <c r="C72" s="52" t="s">
        <v>297</v>
      </c>
      <c r="D72" s="5"/>
      <c r="E72" s="68">
        <v>34</v>
      </c>
      <c r="F72" s="56">
        <v>5.96</v>
      </c>
      <c r="G72" s="57">
        <v>5.75</v>
      </c>
      <c r="H72" s="54">
        <f t="shared" si="2"/>
        <v>0.20588235294117646</v>
      </c>
      <c r="I72" s="29">
        <v>3</v>
      </c>
      <c r="J72" s="29"/>
      <c r="K72" s="29"/>
      <c r="L72" s="29">
        <v>1</v>
      </c>
      <c r="M72" s="32">
        <v>4</v>
      </c>
      <c r="N72" s="63">
        <v>1</v>
      </c>
      <c r="O72" s="5"/>
      <c r="P72" s="30">
        <v>16</v>
      </c>
      <c r="Q72" s="57">
        <v>5.69</v>
      </c>
      <c r="R72" s="83">
        <v>3</v>
      </c>
      <c r="S72" s="58"/>
      <c r="T72" s="30">
        <v>18</v>
      </c>
      <c r="U72" s="56">
        <v>5.8033333333333328</v>
      </c>
      <c r="V72" s="88">
        <v>7</v>
      </c>
      <c r="W72" s="5"/>
      <c r="X72" s="162" t="s">
        <v>359</v>
      </c>
    </row>
    <row r="73" spans="2:24" s="15" customFormat="1" x14ac:dyDescent="0.15">
      <c r="B73" s="1" t="s">
        <v>195</v>
      </c>
      <c r="C73" s="52" t="s">
        <v>286</v>
      </c>
      <c r="D73" s="5"/>
      <c r="E73" s="68">
        <v>13</v>
      </c>
      <c r="F73" s="56">
        <v>5.96</v>
      </c>
      <c r="G73" s="54">
        <v>6.04</v>
      </c>
      <c r="H73" s="81">
        <f t="shared" si="2"/>
        <v>-7.6923076923076927E-2</v>
      </c>
      <c r="I73" s="29"/>
      <c r="J73" s="29"/>
      <c r="K73" s="29"/>
      <c r="L73" s="29"/>
      <c r="M73" s="32">
        <v>2</v>
      </c>
      <c r="N73" s="63"/>
      <c r="O73" s="5"/>
      <c r="P73" s="30">
        <v>0</v>
      </c>
      <c r="Q73" s="59"/>
      <c r="R73" s="83"/>
      <c r="S73" s="58"/>
      <c r="T73" s="30">
        <v>13</v>
      </c>
      <c r="U73" s="54">
        <v>6.04</v>
      </c>
      <c r="V73" s="83"/>
      <c r="W73" s="5"/>
      <c r="X73" s="162" t="s">
        <v>362</v>
      </c>
    </row>
    <row r="74" spans="2:24" s="15" customFormat="1" x14ac:dyDescent="0.15">
      <c r="B74" s="1" t="s">
        <v>218</v>
      </c>
      <c r="C74" s="52" t="s">
        <v>282</v>
      </c>
      <c r="D74" s="5"/>
      <c r="E74" s="68">
        <v>31</v>
      </c>
      <c r="F74" s="56">
        <v>5.87</v>
      </c>
      <c r="G74" s="56">
        <v>5.85</v>
      </c>
      <c r="H74" s="56">
        <f t="shared" si="2"/>
        <v>1.6129032258064516E-2</v>
      </c>
      <c r="I74" s="29"/>
      <c r="J74" s="29"/>
      <c r="K74" s="29"/>
      <c r="L74" s="29">
        <v>2</v>
      </c>
      <c r="M74" s="32">
        <v>3</v>
      </c>
      <c r="N74" s="63"/>
      <c r="O74" s="5"/>
      <c r="P74" s="30">
        <v>14</v>
      </c>
      <c r="Q74" s="57">
        <v>5.57</v>
      </c>
      <c r="R74" s="83">
        <v>1</v>
      </c>
      <c r="S74" s="58"/>
      <c r="T74" s="30">
        <v>17</v>
      </c>
      <c r="U74" s="55">
        <v>6.0805882352941172</v>
      </c>
      <c r="V74" s="83">
        <v>1</v>
      </c>
      <c r="W74" s="5"/>
      <c r="X74" s="162" t="s">
        <v>363</v>
      </c>
    </row>
    <row r="75" spans="2:24" s="15" customFormat="1" x14ac:dyDescent="0.15">
      <c r="B75" s="1" t="s">
        <v>217</v>
      </c>
      <c r="C75" s="52" t="s">
        <v>282</v>
      </c>
      <c r="D75" s="5"/>
      <c r="E75" s="68">
        <v>22</v>
      </c>
      <c r="F75" s="56">
        <v>5.86</v>
      </c>
      <c r="G75" s="56">
        <v>5.86</v>
      </c>
      <c r="H75" s="57">
        <f t="shared" si="2"/>
        <v>0</v>
      </c>
      <c r="I75" s="29"/>
      <c r="J75" s="29"/>
      <c r="K75" s="29"/>
      <c r="L75" s="29">
        <v>2</v>
      </c>
      <c r="M75" s="32">
        <v>4</v>
      </c>
      <c r="N75" s="63"/>
      <c r="O75" s="5"/>
      <c r="P75" s="30">
        <v>10</v>
      </c>
      <c r="Q75" s="57">
        <v>5.4</v>
      </c>
      <c r="R75" s="83"/>
      <c r="S75" s="58"/>
      <c r="T75" s="30">
        <v>12</v>
      </c>
      <c r="U75" s="53">
        <v>6.243333333333335</v>
      </c>
      <c r="V75" s="83">
        <v>2</v>
      </c>
      <c r="W75" s="5"/>
      <c r="X75" s="162" t="s">
        <v>364</v>
      </c>
    </row>
    <row r="76" spans="2:24" s="15" customFormat="1" x14ac:dyDescent="0.15">
      <c r="B76" s="1" t="s">
        <v>226</v>
      </c>
      <c r="C76" s="52" t="s">
        <v>281</v>
      </c>
      <c r="D76" s="5"/>
      <c r="E76" s="68">
        <v>29</v>
      </c>
      <c r="F76" s="57">
        <v>5.71</v>
      </c>
      <c r="G76" s="57">
        <v>5.53</v>
      </c>
      <c r="H76" s="54">
        <f t="shared" si="2"/>
        <v>0.17241379310344829</v>
      </c>
      <c r="I76" s="29">
        <v>2</v>
      </c>
      <c r="J76" s="29"/>
      <c r="K76" s="29"/>
      <c r="L76" s="29">
        <v>3</v>
      </c>
      <c r="M76" s="32">
        <v>4</v>
      </c>
      <c r="N76" s="63">
        <v>2</v>
      </c>
      <c r="O76" s="5"/>
      <c r="P76" s="30">
        <v>14</v>
      </c>
      <c r="Q76" s="57">
        <v>5.36</v>
      </c>
      <c r="R76" s="83">
        <v>3</v>
      </c>
      <c r="S76" s="58"/>
      <c r="T76" s="30">
        <v>15</v>
      </c>
      <c r="U76" s="57">
        <v>5.6886666666666663</v>
      </c>
      <c r="V76" s="88">
        <v>6</v>
      </c>
      <c r="W76" s="5"/>
      <c r="X76" s="162" t="s">
        <v>365</v>
      </c>
    </row>
    <row r="77" spans="2:24" s="15" customFormat="1" ht="9" thickBot="1" x14ac:dyDescent="0.2">
      <c r="B77" s="1" t="s">
        <v>225</v>
      </c>
      <c r="C77" s="52" t="s">
        <v>284</v>
      </c>
      <c r="D77" s="5"/>
      <c r="E77" s="71">
        <v>25</v>
      </c>
      <c r="F77" s="72">
        <v>5.5</v>
      </c>
      <c r="G77" s="72">
        <v>5.54</v>
      </c>
      <c r="H77" s="82">
        <f t="shared" si="2"/>
        <v>-0.04</v>
      </c>
      <c r="I77" s="40"/>
      <c r="J77" s="40"/>
      <c r="K77" s="40"/>
      <c r="L77" s="40">
        <v>3</v>
      </c>
      <c r="M77" s="39">
        <v>6</v>
      </c>
      <c r="N77" s="63">
        <v>1</v>
      </c>
      <c r="O77" s="5"/>
      <c r="P77" s="37">
        <v>11</v>
      </c>
      <c r="Q77" s="72">
        <v>5.68</v>
      </c>
      <c r="R77" s="84">
        <v>2</v>
      </c>
      <c r="S77" s="58"/>
      <c r="T77" s="37">
        <v>14</v>
      </c>
      <c r="U77" s="72">
        <v>5.4300000000000006</v>
      </c>
      <c r="V77" s="84">
        <v>1</v>
      </c>
      <c r="W77" s="5"/>
      <c r="X77" s="162" t="s">
        <v>366</v>
      </c>
    </row>
    <row r="78" spans="2:24" s="15" customFormat="1" x14ac:dyDescent="0.15">
      <c r="D78" s="5"/>
      <c r="O78" s="5"/>
      <c r="S78" s="5"/>
      <c r="W78" s="5"/>
      <c r="X78" s="163"/>
    </row>
    <row r="79" spans="2:24" s="15" customFormat="1" x14ac:dyDescent="0.15">
      <c r="D79" s="5"/>
      <c r="O79" s="5"/>
      <c r="S79" s="5"/>
      <c r="W79" s="5"/>
      <c r="X79" s="163"/>
    </row>
    <row r="80" spans="2:24" s="15" customFormat="1" x14ac:dyDescent="0.15">
      <c r="D80" s="5"/>
      <c r="O80" s="5"/>
      <c r="S80" s="5"/>
      <c r="W80" s="5"/>
      <c r="X80" s="163"/>
    </row>
    <row r="81" spans="4:19" s="15" customFormat="1" x14ac:dyDescent="0.15">
      <c r="D81" s="5"/>
      <c r="O81" s="5"/>
      <c r="S81" s="5"/>
    </row>
    <row r="82" spans="4:19" s="15" customFormat="1" x14ac:dyDescent="0.15">
      <c r="D82" s="5"/>
      <c r="O82" s="5"/>
      <c r="S82" s="5"/>
    </row>
    <row r="83" spans="4:19" s="15" customFormat="1" x14ac:dyDescent="0.15">
      <c r="D83" s="5"/>
      <c r="O83" s="5"/>
      <c r="S83" s="5"/>
    </row>
    <row r="84" spans="4:19" s="15" customFormat="1" x14ac:dyDescent="0.15">
      <c r="D84" s="5"/>
      <c r="O84" s="5"/>
      <c r="S84" s="5"/>
    </row>
    <row r="85" spans="4:19" s="15" customFormat="1" x14ac:dyDescent="0.15">
      <c r="D85" s="5"/>
      <c r="O85" s="5"/>
      <c r="S85" s="5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5"/>
  <sheetViews>
    <sheetView workbookViewId="0">
      <selection activeCell="N8" sqref="N8"/>
    </sheetView>
  </sheetViews>
  <sheetFormatPr defaultRowHeight="8.4" x14ac:dyDescent="0.15"/>
  <cols>
    <col min="1" max="1" width="0.5546875" style="5" customWidth="1"/>
    <col min="2" max="2" width="6.6640625" style="15" customWidth="1"/>
    <col min="3" max="3" width="0.5546875" style="5" customWidth="1"/>
    <col min="4" max="4" width="2.77734375" style="149" customWidth="1"/>
    <col min="5" max="5" width="2.77734375" style="41" customWidth="1"/>
    <col min="6" max="7" width="3.109375" style="41" customWidth="1"/>
    <col min="8" max="8" width="3.109375" style="41" hidden="1" customWidth="1"/>
    <col min="9" max="9" width="3.109375" style="41" customWidth="1"/>
    <col min="10" max="12" width="2" style="41" customWidth="1"/>
    <col min="13" max="13" width="0.5546875" style="5" customWidth="1"/>
    <col min="14" max="14" width="2.77734375" style="149" customWidth="1"/>
    <col min="15" max="15" width="2.77734375" style="41" customWidth="1"/>
    <col min="16" max="17" width="3.109375" style="41" customWidth="1"/>
    <col min="18" max="18" width="3.109375" style="41" hidden="1" customWidth="1"/>
    <col min="19" max="19" width="3.109375" style="41" customWidth="1"/>
    <col min="20" max="22" width="2" style="41" customWidth="1"/>
    <col min="23" max="23" width="0.5546875" style="5" customWidth="1"/>
    <col min="24" max="24" width="2.77734375" style="149" customWidth="1"/>
    <col min="25" max="25" width="2.77734375" style="41" customWidth="1"/>
    <col min="26" max="27" width="3.109375" style="41" customWidth="1"/>
    <col min="28" max="28" width="3.109375" style="41" hidden="1" customWidth="1"/>
    <col min="29" max="29" width="3.109375" style="41" customWidth="1"/>
    <col min="30" max="32" width="2" style="41" customWidth="1"/>
    <col min="33" max="33" width="0.5546875" style="5" customWidth="1"/>
    <col min="34" max="16384" width="8.88671875" style="15"/>
  </cols>
  <sheetData>
    <row r="1" spans="1:33" x14ac:dyDescent="0.15">
      <c r="B1" s="3"/>
      <c r="D1" s="146"/>
      <c r="E1" s="7"/>
      <c r="F1" s="65"/>
      <c r="G1" s="155" t="s">
        <v>367</v>
      </c>
      <c r="H1" s="65"/>
      <c r="I1" s="65"/>
      <c r="J1" s="65"/>
      <c r="K1" s="65"/>
      <c r="L1" s="66"/>
      <c r="N1" s="150"/>
      <c r="O1" s="10"/>
      <c r="P1" s="74"/>
      <c r="Q1" s="158" t="s">
        <v>368</v>
      </c>
      <c r="R1" s="74"/>
      <c r="S1" s="74"/>
      <c r="T1" s="74"/>
      <c r="U1" s="74"/>
      <c r="V1" s="75"/>
      <c r="X1" s="154"/>
      <c r="Y1" s="104"/>
      <c r="Z1" s="78"/>
      <c r="AA1" s="159" t="s">
        <v>369</v>
      </c>
      <c r="AB1" s="78"/>
      <c r="AC1" s="78"/>
      <c r="AD1" s="78"/>
      <c r="AE1" s="78"/>
      <c r="AF1" s="79"/>
    </row>
    <row r="2" spans="1:33" ht="24" customHeight="1" x14ac:dyDescent="0.15">
      <c r="A2" s="18" t="s">
        <v>280</v>
      </c>
      <c r="B2" s="51" t="s">
        <v>0</v>
      </c>
      <c r="C2" s="18" t="s">
        <v>280</v>
      </c>
      <c r="D2" s="102" t="s">
        <v>268</v>
      </c>
      <c r="E2" s="94" t="s">
        <v>279</v>
      </c>
      <c r="F2" s="20" t="s">
        <v>271</v>
      </c>
      <c r="G2" s="20" t="s">
        <v>270</v>
      </c>
      <c r="H2" s="20" t="s">
        <v>301</v>
      </c>
      <c r="I2" s="20" t="s">
        <v>302</v>
      </c>
      <c r="J2" s="20" t="s">
        <v>274</v>
      </c>
      <c r="K2" s="20" t="s">
        <v>300</v>
      </c>
      <c r="L2" s="21" t="s">
        <v>309</v>
      </c>
      <c r="M2" s="18" t="s">
        <v>280</v>
      </c>
      <c r="N2" s="22" t="s">
        <v>268</v>
      </c>
      <c r="O2" s="108" t="s">
        <v>279</v>
      </c>
      <c r="P2" s="23" t="s">
        <v>271</v>
      </c>
      <c r="Q2" s="23" t="s">
        <v>270</v>
      </c>
      <c r="R2" s="23" t="s">
        <v>301</v>
      </c>
      <c r="S2" s="23" t="s">
        <v>302</v>
      </c>
      <c r="T2" s="23" t="s">
        <v>274</v>
      </c>
      <c r="U2" s="23" t="s">
        <v>300</v>
      </c>
      <c r="V2" s="24" t="s">
        <v>309</v>
      </c>
      <c r="W2" s="18" t="s">
        <v>280</v>
      </c>
      <c r="X2" s="105" t="s">
        <v>268</v>
      </c>
      <c r="Y2" s="106" t="s">
        <v>279</v>
      </c>
      <c r="Z2" s="61" t="s">
        <v>271</v>
      </c>
      <c r="AA2" s="61" t="s">
        <v>270</v>
      </c>
      <c r="AB2" s="61" t="s">
        <v>301</v>
      </c>
      <c r="AC2" s="61" t="s">
        <v>302</v>
      </c>
      <c r="AD2" s="61" t="s">
        <v>274</v>
      </c>
      <c r="AE2" s="61" t="s">
        <v>300</v>
      </c>
      <c r="AF2" s="107" t="s">
        <v>309</v>
      </c>
      <c r="AG2" s="18" t="s">
        <v>280</v>
      </c>
    </row>
    <row r="3" spans="1:33" x14ac:dyDescent="0.15">
      <c r="B3" s="1" t="s">
        <v>160</v>
      </c>
      <c r="D3" s="147" t="s">
        <v>288</v>
      </c>
      <c r="E3" s="29">
        <v>26</v>
      </c>
      <c r="F3" s="53">
        <v>7.63</v>
      </c>
      <c r="G3" s="53">
        <v>6.29</v>
      </c>
      <c r="H3" s="110">
        <f t="shared" ref="H3:H34" si="0">J3*3+K3-L3/2</f>
        <v>35</v>
      </c>
      <c r="I3" s="53">
        <f t="shared" ref="I3:I34" si="1">H3/E3</f>
        <v>1.3461538461538463</v>
      </c>
      <c r="J3" s="33">
        <v>11</v>
      </c>
      <c r="K3" s="29">
        <v>3</v>
      </c>
      <c r="L3" s="32">
        <v>2</v>
      </c>
      <c r="N3" s="151" t="s">
        <v>288</v>
      </c>
      <c r="O3" s="29">
        <v>13</v>
      </c>
      <c r="P3" s="57">
        <v>5.23</v>
      </c>
      <c r="Q3" s="57">
        <v>5.19</v>
      </c>
      <c r="R3" s="110">
        <f t="shared" ref="R3:R9" si="2">T3*3+U3-V3/2</f>
        <v>3.5</v>
      </c>
      <c r="S3" s="54">
        <f t="shared" ref="S3:S9" si="3">R3/O3</f>
        <v>0.26923076923076922</v>
      </c>
      <c r="T3" s="29">
        <v>1</v>
      </c>
      <c r="U3" s="29">
        <v>1</v>
      </c>
      <c r="V3" s="32">
        <v>1</v>
      </c>
      <c r="W3" s="58"/>
      <c r="X3" s="151" t="s">
        <v>288</v>
      </c>
      <c r="Y3" s="29">
        <v>25</v>
      </c>
      <c r="Z3" s="54">
        <v>6.1</v>
      </c>
      <c r="AA3" s="56">
        <v>5.78</v>
      </c>
      <c r="AB3" s="110">
        <f>AD3*3+AE3-AF3/2</f>
        <v>11</v>
      </c>
      <c r="AC3" s="55">
        <f>AB3/Y3</f>
        <v>0.44</v>
      </c>
      <c r="AD3" s="29">
        <v>3</v>
      </c>
      <c r="AE3" s="29">
        <v>3</v>
      </c>
      <c r="AF3" s="32">
        <v>2</v>
      </c>
    </row>
    <row r="4" spans="1:33" x14ac:dyDescent="0.15">
      <c r="B4" s="1" t="s">
        <v>154</v>
      </c>
      <c r="D4" s="147" t="s">
        <v>282</v>
      </c>
      <c r="E4" s="29">
        <v>38</v>
      </c>
      <c r="F4" s="53">
        <v>7.55</v>
      </c>
      <c r="G4" s="53">
        <v>6.45</v>
      </c>
      <c r="H4" s="110">
        <f t="shared" si="0"/>
        <v>45</v>
      </c>
      <c r="I4" s="53">
        <f t="shared" si="1"/>
        <v>1.1842105263157894</v>
      </c>
      <c r="J4" s="33">
        <v>12</v>
      </c>
      <c r="K4" s="33">
        <v>10</v>
      </c>
      <c r="L4" s="32">
        <v>2</v>
      </c>
      <c r="N4" s="151" t="s">
        <v>282</v>
      </c>
      <c r="O4" s="29">
        <v>37</v>
      </c>
      <c r="P4" s="55">
        <v>6.5</v>
      </c>
      <c r="Q4" s="56">
        <v>5.88</v>
      </c>
      <c r="R4" s="110">
        <f t="shared" si="2"/>
        <v>29</v>
      </c>
      <c r="S4" s="53">
        <f t="shared" si="3"/>
        <v>0.78378378378378377</v>
      </c>
      <c r="T4" s="33">
        <v>9</v>
      </c>
      <c r="U4" s="31">
        <v>4</v>
      </c>
      <c r="V4" s="32">
        <v>4</v>
      </c>
      <c r="W4" s="58"/>
      <c r="X4" s="151" t="s">
        <v>282</v>
      </c>
      <c r="Y4" s="29">
        <v>37</v>
      </c>
      <c r="Z4" s="53">
        <v>6.91</v>
      </c>
      <c r="AA4" s="54">
        <v>5.99</v>
      </c>
      <c r="AB4" s="110">
        <f>AD4*3+AE4-AF4/2</f>
        <v>37</v>
      </c>
      <c r="AC4" s="53">
        <f>AB4/Y4</f>
        <v>1</v>
      </c>
      <c r="AD4" s="33">
        <v>11</v>
      </c>
      <c r="AE4" s="31">
        <v>6</v>
      </c>
      <c r="AF4" s="32">
        <v>4</v>
      </c>
    </row>
    <row r="5" spans="1:33" x14ac:dyDescent="0.15">
      <c r="B5" s="1" t="s">
        <v>200</v>
      </c>
      <c r="D5" s="147" t="s">
        <v>284</v>
      </c>
      <c r="E5" s="29">
        <v>33</v>
      </c>
      <c r="F5" s="53">
        <v>7.39</v>
      </c>
      <c r="G5" s="54">
        <v>6.02</v>
      </c>
      <c r="H5" s="110">
        <f t="shared" si="0"/>
        <v>45.5</v>
      </c>
      <c r="I5" s="53">
        <f t="shared" si="1"/>
        <v>1.3787878787878789</v>
      </c>
      <c r="J5" s="33">
        <v>15</v>
      </c>
      <c r="K5" s="31">
        <v>4</v>
      </c>
      <c r="L5" s="69">
        <v>7</v>
      </c>
      <c r="N5" s="151" t="s">
        <v>284</v>
      </c>
      <c r="O5" s="29">
        <v>27</v>
      </c>
      <c r="P5" s="55">
        <v>6.54</v>
      </c>
      <c r="Q5" s="56">
        <v>5.93</v>
      </c>
      <c r="R5" s="110">
        <f t="shared" si="2"/>
        <v>16.5</v>
      </c>
      <c r="S5" s="53">
        <f t="shared" si="3"/>
        <v>0.61111111111111116</v>
      </c>
      <c r="T5" s="31">
        <v>4</v>
      </c>
      <c r="U5" s="31">
        <v>5</v>
      </c>
      <c r="V5" s="32">
        <v>1</v>
      </c>
      <c r="W5" s="58"/>
      <c r="X5" s="152"/>
      <c r="Y5" s="131"/>
      <c r="Z5" s="130"/>
      <c r="AA5" s="130"/>
      <c r="AB5" s="142"/>
      <c r="AC5" s="130"/>
      <c r="AD5" s="131"/>
      <c r="AE5" s="131"/>
      <c r="AF5" s="134"/>
    </row>
    <row r="6" spans="1:33" x14ac:dyDescent="0.15">
      <c r="B6" s="1" t="s">
        <v>156</v>
      </c>
      <c r="D6" s="147" t="s">
        <v>299</v>
      </c>
      <c r="E6" s="29">
        <v>35</v>
      </c>
      <c r="F6" s="53">
        <v>7.2</v>
      </c>
      <c r="G6" s="53">
        <v>6.36</v>
      </c>
      <c r="H6" s="110">
        <f t="shared" si="0"/>
        <v>29.5</v>
      </c>
      <c r="I6" s="53">
        <f t="shared" si="1"/>
        <v>0.84285714285714286</v>
      </c>
      <c r="J6" s="33">
        <v>8</v>
      </c>
      <c r="K6" s="33">
        <v>8</v>
      </c>
      <c r="L6" s="32">
        <v>5</v>
      </c>
      <c r="N6" s="151" t="s">
        <v>288</v>
      </c>
      <c r="O6" s="29">
        <v>23</v>
      </c>
      <c r="P6" s="54">
        <v>6.35</v>
      </c>
      <c r="Q6" s="56">
        <v>5.78</v>
      </c>
      <c r="R6" s="110">
        <f t="shared" si="2"/>
        <v>14</v>
      </c>
      <c r="S6" s="53">
        <f t="shared" si="3"/>
        <v>0.60869565217391308</v>
      </c>
      <c r="T6" s="31">
        <v>5</v>
      </c>
      <c r="U6" s="29">
        <v>1</v>
      </c>
      <c r="V6" s="32">
        <v>4</v>
      </c>
      <c r="W6" s="58"/>
      <c r="X6" s="151" t="s">
        <v>288</v>
      </c>
      <c r="Y6" s="29">
        <v>24</v>
      </c>
      <c r="Z6" s="53">
        <v>6.77</v>
      </c>
      <c r="AA6" s="56">
        <v>5.83</v>
      </c>
      <c r="AB6" s="110">
        <f>AD6*3+AE6-AF6/2</f>
        <v>22.5</v>
      </c>
      <c r="AC6" s="53">
        <f>AB6/Y6</f>
        <v>0.9375</v>
      </c>
      <c r="AD6" s="171">
        <v>7</v>
      </c>
      <c r="AE6" s="29">
        <v>2</v>
      </c>
      <c r="AF6" s="32">
        <v>1</v>
      </c>
    </row>
    <row r="7" spans="1:33" x14ac:dyDescent="0.15">
      <c r="B7" s="1" t="s">
        <v>165</v>
      </c>
      <c r="D7" s="147" t="s">
        <v>289</v>
      </c>
      <c r="E7" s="29">
        <v>35</v>
      </c>
      <c r="F7" s="53">
        <v>7.03</v>
      </c>
      <c r="G7" s="53">
        <v>6.21</v>
      </c>
      <c r="H7" s="110">
        <f t="shared" si="0"/>
        <v>28.5</v>
      </c>
      <c r="I7" s="53">
        <f t="shared" si="1"/>
        <v>0.81428571428571428</v>
      </c>
      <c r="J7" s="33">
        <v>8</v>
      </c>
      <c r="K7" s="33">
        <v>7</v>
      </c>
      <c r="L7" s="32">
        <v>5</v>
      </c>
      <c r="N7" s="151" t="s">
        <v>289</v>
      </c>
      <c r="O7" s="29">
        <v>34</v>
      </c>
      <c r="P7" s="54">
        <v>6.29</v>
      </c>
      <c r="Q7" s="54">
        <v>6.01</v>
      </c>
      <c r="R7" s="110">
        <f t="shared" si="2"/>
        <v>12.5</v>
      </c>
      <c r="S7" s="55">
        <f t="shared" si="3"/>
        <v>0.36764705882352944</v>
      </c>
      <c r="T7" s="31">
        <v>4</v>
      </c>
      <c r="U7" s="29">
        <v>1</v>
      </c>
      <c r="V7" s="32">
        <v>1</v>
      </c>
      <c r="W7" s="58"/>
      <c r="X7" s="151" t="s">
        <v>289</v>
      </c>
      <c r="Y7" s="29">
        <v>36</v>
      </c>
      <c r="Z7" s="55">
        <v>6.42</v>
      </c>
      <c r="AA7" s="54">
        <v>6.01</v>
      </c>
      <c r="AB7" s="110">
        <f>AD7*3+AE7-AF7/2</f>
        <v>14.5</v>
      </c>
      <c r="AC7" s="55">
        <f>AB7/Y7</f>
        <v>0.40277777777777779</v>
      </c>
      <c r="AD7" s="171">
        <v>4</v>
      </c>
      <c r="AE7" s="31">
        <v>4</v>
      </c>
      <c r="AF7" s="32">
        <v>3</v>
      </c>
    </row>
    <row r="8" spans="1:33" x14ac:dyDescent="0.15">
      <c r="B8" s="1" t="s">
        <v>162</v>
      </c>
      <c r="D8" s="147" t="s">
        <v>290</v>
      </c>
      <c r="E8" s="29">
        <v>31</v>
      </c>
      <c r="F8" s="53">
        <v>7.03</v>
      </c>
      <c r="G8" s="53">
        <v>6.24</v>
      </c>
      <c r="H8" s="110">
        <f t="shared" si="0"/>
        <v>30.5</v>
      </c>
      <c r="I8" s="53">
        <f t="shared" si="1"/>
        <v>0.9838709677419355</v>
      </c>
      <c r="J8" s="33">
        <v>10</v>
      </c>
      <c r="K8" s="31">
        <v>6</v>
      </c>
      <c r="L8" s="70">
        <v>11</v>
      </c>
      <c r="N8" s="151" t="s">
        <v>290</v>
      </c>
      <c r="O8" s="29">
        <v>33</v>
      </c>
      <c r="P8" s="55">
        <v>6.61</v>
      </c>
      <c r="Q8" s="55">
        <v>6.12</v>
      </c>
      <c r="R8" s="110">
        <f t="shared" si="2"/>
        <v>17</v>
      </c>
      <c r="S8" s="55">
        <f t="shared" si="3"/>
        <v>0.51515151515151514</v>
      </c>
      <c r="T8" s="31">
        <v>7</v>
      </c>
      <c r="U8" s="29">
        <v>2</v>
      </c>
      <c r="V8" s="70">
        <v>12</v>
      </c>
      <c r="W8" s="58"/>
      <c r="X8" s="152"/>
      <c r="Y8" s="131"/>
      <c r="Z8" s="130"/>
      <c r="AA8" s="130"/>
      <c r="AB8" s="142"/>
      <c r="AC8" s="130"/>
      <c r="AD8" s="131"/>
      <c r="AE8" s="131"/>
      <c r="AF8" s="134"/>
    </row>
    <row r="9" spans="1:33" x14ac:dyDescent="0.15">
      <c r="B9" s="1" t="s">
        <v>171</v>
      </c>
      <c r="D9" s="147" t="s">
        <v>299</v>
      </c>
      <c r="E9" s="29">
        <v>12</v>
      </c>
      <c r="F9" s="53">
        <v>6.96</v>
      </c>
      <c r="G9" s="55">
        <v>6.17</v>
      </c>
      <c r="H9" s="110">
        <f t="shared" si="0"/>
        <v>9.5</v>
      </c>
      <c r="I9" s="53">
        <f t="shared" si="1"/>
        <v>0.79166666666666663</v>
      </c>
      <c r="J9" s="29">
        <v>2</v>
      </c>
      <c r="K9" s="31">
        <v>4</v>
      </c>
      <c r="L9" s="32">
        <v>1</v>
      </c>
      <c r="N9" s="151" t="s">
        <v>293</v>
      </c>
      <c r="O9" s="29">
        <v>6</v>
      </c>
      <c r="P9" s="57">
        <v>5.25</v>
      </c>
      <c r="Q9" s="57">
        <v>5.5</v>
      </c>
      <c r="R9" s="110">
        <f t="shared" si="2"/>
        <v>-0.5</v>
      </c>
      <c r="S9" s="81">
        <f t="shared" si="3"/>
        <v>-8.3333333333333329E-2</v>
      </c>
      <c r="T9" s="29"/>
      <c r="U9" s="29"/>
      <c r="V9" s="32">
        <v>1</v>
      </c>
      <c r="W9" s="58"/>
      <c r="X9" s="152"/>
      <c r="Y9" s="131"/>
      <c r="Z9" s="130"/>
      <c r="AA9" s="130"/>
      <c r="AB9" s="142"/>
      <c r="AC9" s="130"/>
      <c r="AD9" s="131"/>
      <c r="AE9" s="131"/>
      <c r="AF9" s="134"/>
    </row>
    <row r="10" spans="1:33" x14ac:dyDescent="0.15">
      <c r="B10" s="1" t="s">
        <v>157</v>
      </c>
      <c r="D10" s="147" t="s">
        <v>290</v>
      </c>
      <c r="E10" s="29">
        <v>24</v>
      </c>
      <c r="F10" s="53">
        <v>6.92</v>
      </c>
      <c r="G10" s="53">
        <v>6.35</v>
      </c>
      <c r="H10" s="110">
        <f t="shared" si="0"/>
        <v>14.5</v>
      </c>
      <c r="I10" s="53">
        <f t="shared" si="1"/>
        <v>0.60416666666666663</v>
      </c>
      <c r="J10" s="31">
        <v>5</v>
      </c>
      <c r="K10" s="29"/>
      <c r="L10" s="32">
        <v>1</v>
      </c>
      <c r="N10" s="152"/>
      <c r="O10" s="131"/>
      <c r="P10" s="130"/>
      <c r="Q10" s="130"/>
      <c r="R10" s="142"/>
      <c r="S10" s="131"/>
      <c r="T10" s="131"/>
      <c r="U10" s="131"/>
      <c r="V10" s="134"/>
      <c r="W10" s="58"/>
      <c r="X10" s="152"/>
      <c r="Y10" s="131"/>
      <c r="Z10" s="130"/>
      <c r="AA10" s="130"/>
      <c r="AB10" s="142"/>
      <c r="AC10" s="130"/>
      <c r="AD10" s="131"/>
      <c r="AE10" s="131"/>
      <c r="AF10" s="134"/>
    </row>
    <row r="11" spans="1:33" x14ac:dyDescent="0.15">
      <c r="B11" s="1" t="s">
        <v>158</v>
      </c>
      <c r="D11" s="147" t="s">
        <v>297</v>
      </c>
      <c r="E11" s="29">
        <v>34</v>
      </c>
      <c r="F11" s="53">
        <v>6.9</v>
      </c>
      <c r="G11" s="53">
        <v>6.31</v>
      </c>
      <c r="H11" s="110">
        <f t="shared" si="0"/>
        <v>23</v>
      </c>
      <c r="I11" s="53">
        <f t="shared" si="1"/>
        <v>0.67647058823529416</v>
      </c>
      <c r="J11" s="31">
        <v>7</v>
      </c>
      <c r="K11" s="33">
        <v>7</v>
      </c>
      <c r="L11" s="70">
        <v>10</v>
      </c>
      <c r="N11" s="151" t="s">
        <v>297</v>
      </c>
      <c r="O11" s="29">
        <v>26</v>
      </c>
      <c r="P11" s="53">
        <v>7.33</v>
      </c>
      <c r="Q11" s="53">
        <v>6.4</v>
      </c>
      <c r="R11" s="110">
        <f t="shared" ref="R11:R19" si="4">T11*3+U11-V11/2</f>
        <v>24</v>
      </c>
      <c r="S11" s="53">
        <f t="shared" ref="S11:S19" si="5">R11/O11</f>
        <v>0.92307692307692313</v>
      </c>
      <c r="T11" s="31">
        <v>7</v>
      </c>
      <c r="U11" s="31">
        <v>6</v>
      </c>
      <c r="V11" s="32">
        <v>6</v>
      </c>
      <c r="W11" s="58"/>
      <c r="X11" s="151" t="s">
        <v>439</v>
      </c>
      <c r="Y11" s="29">
        <v>32</v>
      </c>
      <c r="Z11" s="55">
        <v>6.55</v>
      </c>
      <c r="AA11" s="54">
        <v>6.02</v>
      </c>
      <c r="AB11" s="110">
        <f t="shared" ref="AB11:AB19" si="6">AD11*3+AE11-AF11/2</f>
        <v>18</v>
      </c>
      <c r="AC11" s="55">
        <f t="shared" ref="AC11:AC19" si="7">AB11/Y11</f>
        <v>0.5625</v>
      </c>
      <c r="AD11" s="171">
        <v>6</v>
      </c>
      <c r="AE11" s="31">
        <v>4</v>
      </c>
      <c r="AF11" s="69">
        <v>8</v>
      </c>
    </row>
    <row r="12" spans="1:33" x14ac:dyDescent="0.15">
      <c r="B12" s="1" t="s">
        <v>167</v>
      </c>
      <c r="D12" s="147" t="s">
        <v>289</v>
      </c>
      <c r="E12" s="29">
        <v>33</v>
      </c>
      <c r="F12" s="53">
        <v>6.89</v>
      </c>
      <c r="G12" s="55">
        <v>6.18</v>
      </c>
      <c r="H12" s="110">
        <f t="shared" si="0"/>
        <v>24.5</v>
      </c>
      <c r="I12" s="53">
        <f t="shared" si="1"/>
        <v>0.74242424242424243</v>
      </c>
      <c r="J12" s="31">
        <v>6</v>
      </c>
      <c r="K12" s="33">
        <v>7</v>
      </c>
      <c r="L12" s="32">
        <v>1</v>
      </c>
      <c r="N12" s="151" t="s">
        <v>289</v>
      </c>
      <c r="O12" s="29">
        <v>37</v>
      </c>
      <c r="P12" s="53">
        <v>6.89</v>
      </c>
      <c r="Q12" s="53">
        <v>6.23</v>
      </c>
      <c r="R12" s="110">
        <f t="shared" si="4"/>
        <v>30.5</v>
      </c>
      <c r="S12" s="53">
        <f t="shared" si="5"/>
        <v>0.82432432432432434</v>
      </c>
      <c r="T12" s="33">
        <v>9</v>
      </c>
      <c r="U12" s="31">
        <v>5</v>
      </c>
      <c r="V12" s="32">
        <v>3</v>
      </c>
      <c r="W12" s="58"/>
      <c r="X12" s="151" t="s">
        <v>289</v>
      </c>
      <c r="Y12" s="29">
        <v>16</v>
      </c>
      <c r="Z12" s="53">
        <v>6.97</v>
      </c>
      <c r="AA12" s="53">
        <v>6.28</v>
      </c>
      <c r="AB12" s="110">
        <f t="shared" si="6"/>
        <v>11</v>
      </c>
      <c r="AC12" s="53">
        <f t="shared" si="7"/>
        <v>0.6875</v>
      </c>
      <c r="AD12" s="29">
        <v>3</v>
      </c>
      <c r="AE12" s="29">
        <v>2</v>
      </c>
      <c r="AF12" s="32"/>
    </row>
    <row r="13" spans="1:33" x14ac:dyDescent="0.15">
      <c r="B13" s="1" t="s">
        <v>159</v>
      </c>
      <c r="D13" s="147" t="s">
        <v>290</v>
      </c>
      <c r="E13" s="29">
        <v>28</v>
      </c>
      <c r="F13" s="53">
        <v>6.88</v>
      </c>
      <c r="G13" s="53">
        <v>6.3</v>
      </c>
      <c r="H13" s="110">
        <f t="shared" si="0"/>
        <v>16</v>
      </c>
      <c r="I13" s="55">
        <f t="shared" si="1"/>
        <v>0.5714285714285714</v>
      </c>
      <c r="J13" s="31">
        <v>6</v>
      </c>
      <c r="K13" s="29"/>
      <c r="L13" s="32">
        <v>4</v>
      </c>
      <c r="N13" s="151" t="s">
        <v>290</v>
      </c>
      <c r="O13" s="29">
        <v>36</v>
      </c>
      <c r="P13" s="53">
        <v>7</v>
      </c>
      <c r="Q13" s="53">
        <v>6.35</v>
      </c>
      <c r="R13" s="110">
        <f t="shared" si="4"/>
        <v>23.5</v>
      </c>
      <c r="S13" s="53">
        <f t="shared" si="5"/>
        <v>0.65277777777777779</v>
      </c>
      <c r="T13" s="33">
        <v>9</v>
      </c>
      <c r="U13" s="29"/>
      <c r="V13" s="69">
        <v>7</v>
      </c>
      <c r="W13" s="58"/>
      <c r="X13" s="151" t="s">
        <v>290</v>
      </c>
      <c r="Y13" s="29">
        <v>32</v>
      </c>
      <c r="Z13" s="55">
        <v>6.48</v>
      </c>
      <c r="AA13" s="55">
        <v>6.19</v>
      </c>
      <c r="AB13" s="110">
        <f t="shared" si="6"/>
        <v>9.5</v>
      </c>
      <c r="AC13" s="55">
        <f t="shared" si="7"/>
        <v>0.296875</v>
      </c>
      <c r="AD13" s="171">
        <v>4</v>
      </c>
      <c r="AE13" s="29">
        <v>2</v>
      </c>
      <c r="AF13" s="69">
        <v>9</v>
      </c>
    </row>
    <row r="14" spans="1:33" x14ac:dyDescent="0.15">
      <c r="B14" s="1" t="s">
        <v>198</v>
      </c>
      <c r="D14" s="147" t="s">
        <v>285</v>
      </c>
      <c r="E14" s="29">
        <v>34</v>
      </c>
      <c r="F14" s="53">
        <v>6.85</v>
      </c>
      <c r="G14" s="54">
        <v>6.03</v>
      </c>
      <c r="H14" s="110">
        <f t="shared" si="0"/>
        <v>32</v>
      </c>
      <c r="I14" s="53">
        <f t="shared" si="1"/>
        <v>0.94117647058823528</v>
      </c>
      <c r="J14" s="33">
        <v>11</v>
      </c>
      <c r="K14" s="29">
        <v>1</v>
      </c>
      <c r="L14" s="32">
        <v>4</v>
      </c>
      <c r="N14" s="151" t="s">
        <v>285</v>
      </c>
      <c r="O14" s="29">
        <v>31</v>
      </c>
      <c r="P14" s="55">
        <v>6.63</v>
      </c>
      <c r="Q14" s="56">
        <v>5.84</v>
      </c>
      <c r="R14" s="110">
        <f t="shared" si="4"/>
        <v>24.5</v>
      </c>
      <c r="S14" s="53">
        <f t="shared" si="5"/>
        <v>0.79032258064516125</v>
      </c>
      <c r="T14" s="33">
        <v>8</v>
      </c>
      <c r="U14" s="29">
        <v>2</v>
      </c>
      <c r="V14" s="32">
        <v>3</v>
      </c>
      <c r="W14" s="58"/>
      <c r="X14" s="151" t="s">
        <v>285</v>
      </c>
      <c r="Y14" s="29">
        <v>35</v>
      </c>
      <c r="Z14" s="53">
        <v>7.11</v>
      </c>
      <c r="AA14" s="55">
        <v>6.07</v>
      </c>
      <c r="AB14" s="110">
        <f t="shared" si="6"/>
        <v>36.5</v>
      </c>
      <c r="AC14" s="53">
        <f t="shared" si="7"/>
        <v>1.0428571428571429</v>
      </c>
      <c r="AD14" s="33">
        <v>11</v>
      </c>
      <c r="AE14" s="31">
        <v>4</v>
      </c>
      <c r="AF14" s="32">
        <v>1</v>
      </c>
    </row>
    <row r="15" spans="1:33" x14ac:dyDescent="0.15">
      <c r="B15" s="1" t="s">
        <v>210</v>
      </c>
      <c r="D15" s="147" t="s">
        <v>294</v>
      </c>
      <c r="E15" s="29">
        <v>31</v>
      </c>
      <c r="F15" s="53">
        <v>6.85</v>
      </c>
      <c r="G15" s="56">
        <v>5.94</v>
      </c>
      <c r="H15" s="110">
        <f t="shared" si="0"/>
        <v>28.5</v>
      </c>
      <c r="I15" s="53">
        <f t="shared" si="1"/>
        <v>0.91935483870967738</v>
      </c>
      <c r="J15" s="33">
        <v>10</v>
      </c>
      <c r="K15" s="29">
        <v>2</v>
      </c>
      <c r="L15" s="69">
        <v>7</v>
      </c>
      <c r="N15" s="151" t="s">
        <v>294</v>
      </c>
      <c r="O15" s="29">
        <v>32</v>
      </c>
      <c r="P15" s="56">
        <v>5.97</v>
      </c>
      <c r="Q15" s="56">
        <v>5.77</v>
      </c>
      <c r="R15" s="110">
        <f t="shared" si="4"/>
        <v>7.5</v>
      </c>
      <c r="S15" s="54">
        <f t="shared" si="5"/>
        <v>0.234375</v>
      </c>
      <c r="T15" s="29">
        <v>2</v>
      </c>
      <c r="U15" s="31">
        <v>4</v>
      </c>
      <c r="V15" s="32">
        <v>5</v>
      </c>
      <c r="W15" s="58"/>
      <c r="X15" s="151" t="s">
        <v>294</v>
      </c>
      <c r="Y15" s="29">
        <v>34</v>
      </c>
      <c r="Z15" s="53">
        <v>6.91</v>
      </c>
      <c r="AA15" s="54">
        <v>6.03</v>
      </c>
      <c r="AB15" s="110">
        <f t="shared" si="6"/>
        <v>30</v>
      </c>
      <c r="AC15" s="53">
        <f t="shared" si="7"/>
        <v>0.88235294117647056</v>
      </c>
      <c r="AD15" s="33">
        <v>8</v>
      </c>
      <c r="AE15" s="33">
        <v>7</v>
      </c>
      <c r="AF15" s="32">
        <v>2</v>
      </c>
    </row>
    <row r="16" spans="1:33" x14ac:dyDescent="0.15">
      <c r="B16" s="1" t="s">
        <v>187</v>
      </c>
      <c r="D16" s="147" t="s">
        <v>288</v>
      </c>
      <c r="E16" s="29">
        <v>24</v>
      </c>
      <c r="F16" s="53">
        <v>6.85</v>
      </c>
      <c r="G16" s="55">
        <v>6.1</v>
      </c>
      <c r="H16" s="110">
        <f t="shared" si="0"/>
        <v>22</v>
      </c>
      <c r="I16" s="53">
        <f t="shared" si="1"/>
        <v>0.91666666666666663</v>
      </c>
      <c r="J16" s="31">
        <v>7</v>
      </c>
      <c r="K16" s="31">
        <v>4</v>
      </c>
      <c r="L16" s="32">
        <v>6</v>
      </c>
      <c r="N16" s="151" t="s">
        <v>281</v>
      </c>
      <c r="O16" s="29">
        <v>21</v>
      </c>
      <c r="P16" s="54">
        <v>6.31</v>
      </c>
      <c r="Q16" s="55">
        <v>6.05</v>
      </c>
      <c r="R16" s="110">
        <f t="shared" si="4"/>
        <v>5.5</v>
      </c>
      <c r="S16" s="54">
        <f t="shared" si="5"/>
        <v>0.26190476190476192</v>
      </c>
      <c r="T16" s="29">
        <v>1</v>
      </c>
      <c r="U16" s="31">
        <v>5</v>
      </c>
      <c r="V16" s="32">
        <v>5</v>
      </c>
      <c r="W16" s="58"/>
      <c r="X16" s="151" t="s">
        <v>290</v>
      </c>
      <c r="Y16" s="29">
        <v>32</v>
      </c>
      <c r="Z16" s="54">
        <v>6.23</v>
      </c>
      <c r="AA16" s="56">
        <v>5.94</v>
      </c>
      <c r="AB16" s="110">
        <f t="shared" si="6"/>
        <v>9.5</v>
      </c>
      <c r="AC16" s="55">
        <f t="shared" si="7"/>
        <v>0.296875</v>
      </c>
      <c r="AD16" s="29">
        <v>2</v>
      </c>
      <c r="AE16" s="31">
        <v>5</v>
      </c>
      <c r="AF16" s="32">
        <v>3</v>
      </c>
    </row>
    <row r="17" spans="2:32" x14ac:dyDescent="0.15">
      <c r="B17" s="1" t="s">
        <v>155</v>
      </c>
      <c r="D17" s="147" t="s">
        <v>288</v>
      </c>
      <c r="E17" s="29">
        <v>35</v>
      </c>
      <c r="F17" s="53">
        <v>6.83</v>
      </c>
      <c r="G17" s="53">
        <v>6.39</v>
      </c>
      <c r="H17" s="110">
        <f t="shared" si="0"/>
        <v>15.5</v>
      </c>
      <c r="I17" s="55">
        <f t="shared" si="1"/>
        <v>0.44285714285714284</v>
      </c>
      <c r="J17" s="31">
        <v>5</v>
      </c>
      <c r="K17" s="31">
        <v>6</v>
      </c>
      <c r="L17" s="70">
        <v>11</v>
      </c>
      <c r="N17" s="151" t="s">
        <v>370</v>
      </c>
      <c r="O17" s="29">
        <v>33</v>
      </c>
      <c r="P17" s="56">
        <v>6</v>
      </c>
      <c r="Q17" s="56">
        <v>5.85</v>
      </c>
      <c r="R17" s="110">
        <f t="shared" si="4"/>
        <v>6</v>
      </c>
      <c r="S17" s="54">
        <f t="shared" si="5"/>
        <v>0.18181818181818182</v>
      </c>
      <c r="T17" s="29">
        <v>3</v>
      </c>
      <c r="U17" s="29">
        <v>1</v>
      </c>
      <c r="V17" s="69">
        <v>8</v>
      </c>
      <c r="W17" s="58"/>
      <c r="X17" s="151" t="s">
        <v>283</v>
      </c>
      <c r="Y17" s="29">
        <v>7</v>
      </c>
      <c r="Z17" s="57">
        <v>5.57</v>
      </c>
      <c r="AA17" s="57">
        <v>5.71</v>
      </c>
      <c r="AB17" s="110">
        <f t="shared" si="6"/>
        <v>-1</v>
      </c>
      <c r="AC17" s="57">
        <f t="shared" si="7"/>
        <v>-0.14285714285714285</v>
      </c>
      <c r="AD17" s="29"/>
      <c r="AE17" s="29"/>
      <c r="AF17" s="32">
        <v>2</v>
      </c>
    </row>
    <row r="18" spans="2:32" x14ac:dyDescent="0.15">
      <c r="B18" s="1" t="s">
        <v>163</v>
      </c>
      <c r="D18" s="147" t="s">
        <v>285</v>
      </c>
      <c r="E18" s="29">
        <v>35</v>
      </c>
      <c r="F18" s="53">
        <v>6.79</v>
      </c>
      <c r="G18" s="53">
        <v>6.24</v>
      </c>
      <c r="H18" s="110">
        <f t="shared" si="0"/>
        <v>20</v>
      </c>
      <c r="I18" s="55">
        <f t="shared" si="1"/>
        <v>0.5714285714285714</v>
      </c>
      <c r="J18" s="31">
        <v>6</v>
      </c>
      <c r="K18" s="31">
        <v>5</v>
      </c>
      <c r="L18" s="32">
        <v>6</v>
      </c>
      <c r="N18" s="151" t="s">
        <v>285</v>
      </c>
      <c r="O18" s="29">
        <v>30</v>
      </c>
      <c r="P18" s="54">
        <v>6.38</v>
      </c>
      <c r="Q18" s="54">
        <v>6</v>
      </c>
      <c r="R18" s="110">
        <f t="shared" si="4"/>
        <v>14.5</v>
      </c>
      <c r="S18" s="55">
        <f t="shared" si="5"/>
        <v>0.48333333333333334</v>
      </c>
      <c r="T18" s="31">
        <v>5</v>
      </c>
      <c r="U18" s="29">
        <v>2</v>
      </c>
      <c r="V18" s="32">
        <v>5</v>
      </c>
      <c r="W18" s="58"/>
      <c r="X18" s="151" t="s">
        <v>295</v>
      </c>
      <c r="Y18" s="29">
        <v>31</v>
      </c>
      <c r="Z18" s="54">
        <v>6.1</v>
      </c>
      <c r="AA18" s="56">
        <v>5.84</v>
      </c>
      <c r="AB18" s="110">
        <f t="shared" si="6"/>
        <v>8</v>
      </c>
      <c r="AC18" s="54">
        <f t="shared" si="7"/>
        <v>0.25806451612903225</v>
      </c>
      <c r="AD18" s="29">
        <v>3</v>
      </c>
      <c r="AE18" s="29">
        <v>1</v>
      </c>
      <c r="AF18" s="32">
        <v>4</v>
      </c>
    </row>
    <row r="19" spans="2:32" x14ac:dyDescent="0.15">
      <c r="B19" s="1" t="s">
        <v>189</v>
      </c>
      <c r="D19" s="147" t="s">
        <v>290</v>
      </c>
      <c r="E19" s="29">
        <v>16</v>
      </c>
      <c r="F19" s="53">
        <v>6.75</v>
      </c>
      <c r="G19" s="55">
        <v>6.09</v>
      </c>
      <c r="H19" s="110">
        <f t="shared" si="0"/>
        <v>10.5</v>
      </c>
      <c r="I19" s="53">
        <f t="shared" si="1"/>
        <v>0.65625</v>
      </c>
      <c r="J19" s="29">
        <v>3</v>
      </c>
      <c r="K19" s="29">
        <v>2</v>
      </c>
      <c r="L19" s="32">
        <v>1</v>
      </c>
      <c r="N19" s="151" t="s">
        <v>290</v>
      </c>
      <c r="O19" s="29">
        <v>21</v>
      </c>
      <c r="P19" s="56">
        <v>6.02</v>
      </c>
      <c r="Q19" s="56">
        <v>5.9</v>
      </c>
      <c r="R19" s="110">
        <f t="shared" si="4"/>
        <v>2.5</v>
      </c>
      <c r="S19" s="56">
        <f t="shared" si="5"/>
        <v>0.11904761904761904</v>
      </c>
      <c r="T19" s="29">
        <v>1</v>
      </c>
      <c r="U19" s="29">
        <v>1</v>
      </c>
      <c r="V19" s="32">
        <v>3</v>
      </c>
      <c r="W19" s="58"/>
      <c r="X19" s="151" t="s">
        <v>371</v>
      </c>
      <c r="Y19" s="29">
        <v>35</v>
      </c>
      <c r="Z19" s="53">
        <v>6.83</v>
      </c>
      <c r="AA19" s="53">
        <v>6.27</v>
      </c>
      <c r="AB19" s="110">
        <f t="shared" si="6"/>
        <v>20.5</v>
      </c>
      <c r="AC19" s="55">
        <f t="shared" si="7"/>
        <v>0.58571428571428574</v>
      </c>
      <c r="AD19" s="171">
        <v>7</v>
      </c>
      <c r="AE19" s="29">
        <v>2</v>
      </c>
      <c r="AF19" s="32">
        <v>5</v>
      </c>
    </row>
    <row r="20" spans="2:32" x14ac:dyDescent="0.15">
      <c r="B20" s="1" t="s">
        <v>152</v>
      </c>
      <c r="D20" s="147" t="s">
        <v>288</v>
      </c>
      <c r="E20" s="29">
        <v>37</v>
      </c>
      <c r="F20" s="53">
        <v>6.74</v>
      </c>
      <c r="G20" s="53">
        <v>6.47</v>
      </c>
      <c r="H20" s="110">
        <f t="shared" si="0"/>
        <v>10</v>
      </c>
      <c r="I20" s="54">
        <f t="shared" si="1"/>
        <v>0.27027027027027029</v>
      </c>
      <c r="J20" s="29">
        <v>1</v>
      </c>
      <c r="K20" s="33">
        <v>9</v>
      </c>
      <c r="L20" s="32">
        <v>4</v>
      </c>
      <c r="N20" s="152"/>
      <c r="O20" s="131"/>
      <c r="P20" s="130"/>
      <c r="Q20" s="130"/>
      <c r="R20" s="142"/>
      <c r="S20" s="130"/>
      <c r="T20" s="131"/>
      <c r="U20" s="131"/>
      <c r="V20" s="134"/>
      <c r="W20" s="58"/>
      <c r="X20" s="152"/>
      <c r="Y20" s="131"/>
      <c r="Z20" s="130"/>
      <c r="AA20" s="130"/>
      <c r="AB20" s="142"/>
      <c r="AC20" s="130"/>
      <c r="AD20" s="131"/>
      <c r="AE20" s="131"/>
      <c r="AF20" s="134"/>
    </row>
    <row r="21" spans="2:32" x14ac:dyDescent="0.15">
      <c r="B21" s="1" t="s">
        <v>169</v>
      </c>
      <c r="D21" s="147" t="s">
        <v>292</v>
      </c>
      <c r="E21" s="29">
        <v>34</v>
      </c>
      <c r="F21" s="53">
        <v>6.71</v>
      </c>
      <c r="G21" s="55">
        <v>6.18</v>
      </c>
      <c r="H21" s="110">
        <f t="shared" si="0"/>
        <v>18</v>
      </c>
      <c r="I21" s="55">
        <f t="shared" si="1"/>
        <v>0.52941176470588236</v>
      </c>
      <c r="J21" s="31">
        <v>7</v>
      </c>
      <c r="K21" s="29">
        <v>1</v>
      </c>
      <c r="L21" s="69">
        <v>8</v>
      </c>
      <c r="N21" s="151" t="s">
        <v>292</v>
      </c>
      <c r="O21" s="29">
        <v>28</v>
      </c>
      <c r="P21" s="54">
        <v>6.3</v>
      </c>
      <c r="Q21" s="55">
        <v>6.07</v>
      </c>
      <c r="R21" s="110">
        <f t="shared" ref="R21:R27" si="8">T21*3+U21-V21/2</f>
        <v>6.5</v>
      </c>
      <c r="S21" s="54">
        <f t="shared" ref="S21:S27" si="9">R21/O21</f>
        <v>0.23214285714285715</v>
      </c>
      <c r="T21" s="29">
        <v>2</v>
      </c>
      <c r="U21" s="29">
        <v>1</v>
      </c>
      <c r="V21" s="32">
        <v>1</v>
      </c>
      <c r="W21" s="58"/>
      <c r="X21" s="152"/>
      <c r="Y21" s="131"/>
      <c r="Z21" s="130"/>
      <c r="AA21" s="130"/>
      <c r="AB21" s="142"/>
      <c r="AC21" s="130"/>
      <c r="AD21" s="131"/>
      <c r="AE21" s="131"/>
      <c r="AF21" s="134"/>
    </row>
    <row r="22" spans="2:32" x14ac:dyDescent="0.15">
      <c r="B22" s="1" t="s">
        <v>161</v>
      </c>
      <c r="D22" s="147" t="s">
        <v>290</v>
      </c>
      <c r="E22" s="29">
        <v>32</v>
      </c>
      <c r="F22" s="53">
        <v>6.7</v>
      </c>
      <c r="G22" s="53">
        <v>6.27</v>
      </c>
      <c r="H22" s="110">
        <f t="shared" si="0"/>
        <v>17</v>
      </c>
      <c r="I22" s="55">
        <f t="shared" si="1"/>
        <v>0.53125</v>
      </c>
      <c r="J22" s="31">
        <v>5</v>
      </c>
      <c r="K22" s="31">
        <v>6</v>
      </c>
      <c r="L22" s="69">
        <v>8</v>
      </c>
      <c r="N22" s="151" t="s">
        <v>290</v>
      </c>
      <c r="O22" s="29">
        <v>37</v>
      </c>
      <c r="P22" s="53">
        <v>6.93</v>
      </c>
      <c r="Q22" s="53">
        <v>6.64</v>
      </c>
      <c r="R22" s="110">
        <f t="shared" si="8"/>
        <v>17</v>
      </c>
      <c r="S22" s="55">
        <f t="shared" si="9"/>
        <v>0.45945945945945948</v>
      </c>
      <c r="T22" s="29">
        <v>3</v>
      </c>
      <c r="U22" s="33">
        <v>11</v>
      </c>
      <c r="V22" s="32">
        <v>6</v>
      </c>
      <c r="W22" s="58"/>
      <c r="X22" s="151" t="s">
        <v>281</v>
      </c>
      <c r="Y22" s="29">
        <v>15</v>
      </c>
      <c r="Z22" s="55">
        <v>6.4</v>
      </c>
      <c r="AA22" s="55">
        <v>6.17</v>
      </c>
      <c r="AB22" s="110">
        <f>AD22*3+AE22-AF22/2</f>
        <v>3.5</v>
      </c>
      <c r="AC22" s="54">
        <f>AB22/Y22</f>
        <v>0.23333333333333334</v>
      </c>
      <c r="AD22" s="29">
        <v>1</v>
      </c>
      <c r="AE22" s="29">
        <v>2</v>
      </c>
      <c r="AF22" s="32">
        <v>3</v>
      </c>
    </row>
    <row r="23" spans="2:32" x14ac:dyDescent="0.15">
      <c r="B23" s="1" t="s">
        <v>209</v>
      </c>
      <c r="D23" s="147" t="s">
        <v>282</v>
      </c>
      <c r="E23" s="29">
        <v>29</v>
      </c>
      <c r="F23" s="55">
        <v>6.62</v>
      </c>
      <c r="G23" s="54">
        <v>5.95</v>
      </c>
      <c r="H23" s="110">
        <f t="shared" si="0"/>
        <v>19.5</v>
      </c>
      <c r="I23" s="53">
        <f t="shared" si="1"/>
        <v>0.67241379310344829</v>
      </c>
      <c r="J23" s="31">
        <v>7</v>
      </c>
      <c r="K23" s="29">
        <v>2</v>
      </c>
      <c r="L23" s="69">
        <v>7</v>
      </c>
      <c r="N23" s="151" t="s">
        <v>282</v>
      </c>
      <c r="O23" s="29">
        <v>28</v>
      </c>
      <c r="P23" s="56">
        <v>6.05</v>
      </c>
      <c r="Q23" s="56">
        <v>5.77</v>
      </c>
      <c r="R23" s="110">
        <f t="shared" si="8"/>
        <v>9</v>
      </c>
      <c r="S23" s="55">
        <f t="shared" si="9"/>
        <v>0.32142857142857145</v>
      </c>
      <c r="T23" s="29">
        <v>3</v>
      </c>
      <c r="U23" s="31">
        <v>4</v>
      </c>
      <c r="V23" s="69">
        <v>8</v>
      </c>
      <c r="W23" s="58"/>
      <c r="X23" s="151" t="s">
        <v>295</v>
      </c>
      <c r="Y23" s="29">
        <v>29</v>
      </c>
      <c r="Z23" s="56">
        <v>5.93</v>
      </c>
      <c r="AA23" s="54">
        <v>6.03</v>
      </c>
      <c r="AB23" s="110">
        <f>AD23*3+AE23-AF23/2</f>
        <v>-1</v>
      </c>
      <c r="AC23" s="81">
        <f>AB23/Y23</f>
        <v>-3.4482758620689655E-2</v>
      </c>
      <c r="AD23" s="29">
        <v>1</v>
      </c>
      <c r="AE23" s="29"/>
      <c r="AF23" s="69">
        <v>8</v>
      </c>
    </row>
    <row r="24" spans="2:32" x14ac:dyDescent="0.15">
      <c r="B24" s="1" t="s">
        <v>183</v>
      </c>
      <c r="D24" s="147" t="s">
        <v>282</v>
      </c>
      <c r="E24" s="29">
        <v>31</v>
      </c>
      <c r="F24" s="55">
        <v>6.61</v>
      </c>
      <c r="G24" s="55">
        <v>6.11</v>
      </c>
      <c r="H24" s="110">
        <f t="shared" si="0"/>
        <v>15.5</v>
      </c>
      <c r="I24" s="55">
        <f t="shared" si="1"/>
        <v>0.5</v>
      </c>
      <c r="J24" s="31">
        <v>6</v>
      </c>
      <c r="K24" s="29">
        <v>1</v>
      </c>
      <c r="L24" s="69">
        <v>7</v>
      </c>
      <c r="N24" s="151" t="s">
        <v>282</v>
      </c>
      <c r="O24" s="29">
        <v>35</v>
      </c>
      <c r="P24" s="57">
        <v>5.79</v>
      </c>
      <c r="Q24" s="56">
        <v>5.77</v>
      </c>
      <c r="R24" s="110">
        <f t="shared" si="8"/>
        <v>0.5</v>
      </c>
      <c r="S24" s="56">
        <f t="shared" si="9"/>
        <v>1.4285714285714285E-2</v>
      </c>
      <c r="T24" s="29"/>
      <c r="U24" s="29">
        <v>2</v>
      </c>
      <c r="V24" s="32">
        <v>3</v>
      </c>
      <c r="W24" s="58"/>
      <c r="X24" s="151" t="s">
        <v>283</v>
      </c>
      <c r="Y24" s="29">
        <v>35</v>
      </c>
      <c r="Z24" s="55">
        <v>6.53</v>
      </c>
      <c r="AA24" s="53">
        <v>6.33</v>
      </c>
      <c r="AB24" s="110">
        <f>AD24*3+AE24-AF24/2</f>
        <v>8</v>
      </c>
      <c r="AC24" s="54">
        <f>AB24/Y24</f>
        <v>0.22857142857142856</v>
      </c>
      <c r="AD24" s="29">
        <v>3</v>
      </c>
      <c r="AE24" s="29">
        <v>1</v>
      </c>
      <c r="AF24" s="32">
        <v>4</v>
      </c>
    </row>
    <row r="25" spans="2:32" x14ac:dyDescent="0.15">
      <c r="B25" s="1" t="s">
        <v>193</v>
      </c>
      <c r="D25" s="147" t="s">
        <v>289</v>
      </c>
      <c r="E25" s="29">
        <v>31</v>
      </c>
      <c r="F25" s="55">
        <v>6.61</v>
      </c>
      <c r="G25" s="55">
        <v>6.08</v>
      </c>
      <c r="H25" s="110">
        <f t="shared" si="0"/>
        <v>17.5</v>
      </c>
      <c r="I25" s="55">
        <f t="shared" si="1"/>
        <v>0.56451612903225812</v>
      </c>
      <c r="J25" s="31">
        <v>5</v>
      </c>
      <c r="K25" s="31">
        <v>5</v>
      </c>
      <c r="L25" s="32">
        <v>5</v>
      </c>
      <c r="N25" s="151" t="s">
        <v>289</v>
      </c>
      <c r="O25" s="29">
        <v>24</v>
      </c>
      <c r="P25" s="53">
        <v>6.77</v>
      </c>
      <c r="Q25" s="53">
        <v>6.29</v>
      </c>
      <c r="R25" s="110">
        <f t="shared" si="8"/>
        <v>11.5</v>
      </c>
      <c r="S25" s="55">
        <f t="shared" si="9"/>
        <v>0.47916666666666669</v>
      </c>
      <c r="T25" s="31">
        <v>4</v>
      </c>
      <c r="U25" s="29">
        <v>2</v>
      </c>
      <c r="V25" s="32">
        <v>5</v>
      </c>
      <c r="W25" s="58"/>
      <c r="X25" s="152"/>
      <c r="Y25" s="131"/>
      <c r="Z25" s="130"/>
      <c r="AA25" s="130"/>
      <c r="AB25" s="142"/>
      <c r="AC25" s="130"/>
      <c r="AD25" s="131"/>
      <c r="AE25" s="131"/>
      <c r="AF25" s="134"/>
    </row>
    <row r="26" spans="2:32" x14ac:dyDescent="0.15">
      <c r="B26" s="1" t="s">
        <v>204</v>
      </c>
      <c r="D26" s="147" t="s">
        <v>281</v>
      </c>
      <c r="E26" s="29">
        <v>17</v>
      </c>
      <c r="F26" s="55">
        <v>6.59</v>
      </c>
      <c r="G26" s="54">
        <v>5.97</v>
      </c>
      <c r="H26" s="110">
        <f t="shared" si="0"/>
        <v>11.5</v>
      </c>
      <c r="I26" s="53">
        <f t="shared" si="1"/>
        <v>0.67647058823529416</v>
      </c>
      <c r="J26" s="31">
        <v>4</v>
      </c>
      <c r="K26" s="29">
        <v>1</v>
      </c>
      <c r="L26" s="32">
        <v>3</v>
      </c>
      <c r="N26" s="151" t="s">
        <v>281</v>
      </c>
      <c r="O26" s="29">
        <v>2</v>
      </c>
      <c r="P26" s="53">
        <v>7.5</v>
      </c>
      <c r="Q26" s="54">
        <v>6</v>
      </c>
      <c r="R26" s="110">
        <f t="shared" si="8"/>
        <v>3</v>
      </c>
      <c r="S26" s="53">
        <f t="shared" si="9"/>
        <v>1.5</v>
      </c>
      <c r="T26" s="29">
        <v>1</v>
      </c>
      <c r="U26" s="29"/>
      <c r="V26" s="32"/>
      <c r="W26" s="58"/>
      <c r="X26" s="151" t="s">
        <v>281</v>
      </c>
      <c r="Y26" s="29">
        <v>20</v>
      </c>
      <c r="Z26" s="54">
        <v>6.22</v>
      </c>
      <c r="AA26" s="54">
        <v>6</v>
      </c>
      <c r="AB26" s="110">
        <f>AD26*3+AE26-AF26/2</f>
        <v>4.5</v>
      </c>
      <c r="AC26" s="54">
        <f>AB26/Y26</f>
        <v>0.22500000000000001</v>
      </c>
      <c r="AD26" s="29">
        <v>2</v>
      </c>
      <c r="AE26" s="29"/>
      <c r="AF26" s="32">
        <v>3</v>
      </c>
    </row>
    <row r="27" spans="2:32" x14ac:dyDescent="0.15">
      <c r="B27" s="1" t="s">
        <v>153</v>
      </c>
      <c r="D27" s="147" t="s">
        <v>288</v>
      </c>
      <c r="E27" s="29">
        <v>29</v>
      </c>
      <c r="F27" s="55">
        <v>6.59</v>
      </c>
      <c r="G27" s="53">
        <v>6.47</v>
      </c>
      <c r="H27" s="110">
        <f t="shared" si="0"/>
        <v>3.5</v>
      </c>
      <c r="I27" s="56">
        <f t="shared" si="1"/>
        <v>0.1206896551724138</v>
      </c>
      <c r="J27" s="29">
        <v>3</v>
      </c>
      <c r="K27" s="29">
        <v>1</v>
      </c>
      <c r="L27" s="70">
        <v>13</v>
      </c>
      <c r="N27" s="151" t="s">
        <v>284</v>
      </c>
      <c r="O27" s="29">
        <v>7</v>
      </c>
      <c r="P27" s="56">
        <v>6.07</v>
      </c>
      <c r="Q27" s="55">
        <v>6.14</v>
      </c>
      <c r="R27" s="110">
        <f t="shared" si="8"/>
        <v>-0.5</v>
      </c>
      <c r="S27" s="81">
        <f t="shared" si="9"/>
        <v>-7.1428571428571425E-2</v>
      </c>
      <c r="T27" s="29"/>
      <c r="U27" s="29"/>
      <c r="V27" s="32">
        <v>1</v>
      </c>
      <c r="W27" s="58"/>
      <c r="X27" s="151" t="s">
        <v>284</v>
      </c>
      <c r="Y27" s="29">
        <v>22</v>
      </c>
      <c r="Z27" s="56">
        <v>6.05</v>
      </c>
      <c r="AA27" s="54">
        <v>5.98</v>
      </c>
      <c r="AB27" s="110">
        <f>AD27*3+AE27-AF27/2</f>
        <v>1.5</v>
      </c>
      <c r="AC27" s="56">
        <f>AB27/Y27</f>
        <v>6.8181818181818177E-2</v>
      </c>
      <c r="AD27" s="29">
        <v>1</v>
      </c>
      <c r="AE27" s="29"/>
      <c r="AF27" s="32">
        <v>3</v>
      </c>
    </row>
    <row r="28" spans="2:32" x14ac:dyDescent="0.15">
      <c r="B28" s="1" t="s">
        <v>178</v>
      </c>
      <c r="D28" s="147" t="s">
        <v>289</v>
      </c>
      <c r="E28" s="29">
        <v>32</v>
      </c>
      <c r="F28" s="55">
        <v>6.59</v>
      </c>
      <c r="G28" s="55">
        <v>6.14</v>
      </c>
      <c r="H28" s="110">
        <f t="shared" si="0"/>
        <v>14.5</v>
      </c>
      <c r="I28" s="55">
        <f t="shared" si="1"/>
        <v>0.453125</v>
      </c>
      <c r="J28" s="31">
        <v>4</v>
      </c>
      <c r="K28" s="31">
        <v>5</v>
      </c>
      <c r="L28" s="32">
        <v>5</v>
      </c>
      <c r="N28" s="152"/>
      <c r="O28" s="131"/>
      <c r="P28" s="130"/>
      <c r="Q28" s="130"/>
      <c r="R28" s="142"/>
      <c r="S28" s="131"/>
      <c r="T28" s="131"/>
      <c r="U28" s="131"/>
      <c r="V28" s="134"/>
      <c r="W28" s="58"/>
      <c r="X28" s="152"/>
      <c r="Y28" s="131"/>
      <c r="Z28" s="130"/>
      <c r="AA28" s="130"/>
      <c r="AB28" s="142"/>
      <c r="AC28" s="130"/>
      <c r="AD28" s="131"/>
      <c r="AE28" s="131"/>
      <c r="AF28" s="134"/>
    </row>
    <row r="29" spans="2:32" x14ac:dyDescent="0.15">
      <c r="B29" s="1" t="s">
        <v>174</v>
      </c>
      <c r="D29" s="147" t="s">
        <v>283</v>
      </c>
      <c r="E29" s="29">
        <v>37</v>
      </c>
      <c r="F29" s="55">
        <v>6.57</v>
      </c>
      <c r="G29" s="55">
        <v>6.16</v>
      </c>
      <c r="H29" s="110">
        <f t="shared" si="0"/>
        <v>15</v>
      </c>
      <c r="I29" s="55">
        <f t="shared" si="1"/>
        <v>0.40540540540540543</v>
      </c>
      <c r="J29" s="31">
        <v>5</v>
      </c>
      <c r="K29" s="29">
        <v>1</v>
      </c>
      <c r="L29" s="32">
        <v>2</v>
      </c>
      <c r="N29" s="151" t="s">
        <v>283</v>
      </c>
      <c r="O29" s="29">
        <v>10</v>
      </c>
      <c r="P29" s="54">
        <v>6.3</v>
      </c>
      <c r="Q29" s="55">
        <v>6.05</v>
      </c>
      <c r="R29" s="110">
        <f>T29*3+U29-V29/2</f>
        <v>2.5</v>
      </c>
      <c r="S29" s="54">
        <f>R29/O29</f>
        <v>0.25</v>
      </c>
      <c r="T29" s="29">
        <v>1</v>
      </c>
      <c r="U29" s="29">
        <v>1</v>
      </c>
      <c r="V29" s="32">
        <v>3</v>
      </c>
      <c r="W29" s="58"/>
      <c r="X29" s="152"/>
      <c r="Y29" s="131"/>
      <c r="Z29" s="130"/>
      <c r="AA29" s="130"/>
      <c r="AB29" s="142"/>
      <c r="AC29" s="130"/>
      <c r="AD29" s="131"/>
      <c r="AE29" s="131"/>
      <c r="AF29" s="134"/>
    </row>
    <row r="30" spans="2:32" x14ac:dyDescent="0.15">
      <c r="B30" s="1" t="s">
        <v>215</v>
      </c>
      <c r="D30" s="147" t="s">
        <v>293</v>
      </c>
      <c r="E30" s="29">
        <v>18</v>
      </c>
      <c r="F30" s="55">
        <v>6.53</v>
      </c>
      <c r="G30" s="56">
        <v>5.92</v>
      </c>
      <c r="H30" s="110">
        <f t="shared" si="0"/>
        <v>11</v>
      </c>
      <c r="I30" s="53">
        <f t="shared" si="1"/>
        <v>0.61111111111111116</v>
      </c>
      <c r="J30" s="31">
        <v>4</v>
      </c>
      <c r="K30" s="29">
        <v>1</v>
      </c>
      <c r="L30" s="32">
        <v>4</v>
      </c>
      <c r="N30" s="151" t="s">
        <v>293</v>
      </c>
      <c r="O30" s="29">
        <v>29</v>
      </c>
      <c r="P30" s="55">
        <v>6.45</v>
      </c>
      <c r="Q30" s="56">
        <v>5.88</v>
      </c>
      <c r="R30" s="110">
        <f>T30*3+U30-V30/2</f>
        <v>17.5</v>
      </c>
      <c r="S30" s="53">
        <f>R30/O30</f>
        <v>0.60344827586206895</v>
      </c>
      <c r="T30" s="31">
        <v>6</v>
      </c>
      <c r="U30" s="29">
        <v>2</v>
      </c>
      <c r="V30" s="32">
        <v>5</v>
      </c>
      <c r="W30" s="58"/>
      <c r="X30" s="151" t="s">
        <v>293</v>
      </c>
      <c r="Y30" s="29">
        <v>5</v>
      </c>
      <c r="Z30" s="57">
        <v>5.7</v>
      </c>
      <c r="AA30" s="57">
        <v>5.7</v>
      </c>
      <c r="AB30" s="110">
        <f>AD30*3+AE30-AF30/2</f>
        <v>0</v>
      </c>
      <c r="AC30" s="57">
        <f>AB30/Y30</f>
        <v>0</v>
      </c>
      <c r="AD30" s="29"/>
      <c r="AE30" s="29"/>
      <c r="AF30" s="32"/>
    </row>
    <row r="31" spans="2:32" x14ac:dyDescent="0.15">
      <c r="B31" s="1" t="s">
        <v>180</v>
      </c>
      <c r="D31" s="147" t="s">
        <v>289</v>
      </c>
      <c r="E31" s="29">
        <v>28</v>
      </c>
      <c r="F31" s="55">
        <v>6.5</v>
      </c>
      <c r="G31" s="55">
        <v>6.14</v>
      </c>
      <c r="H31" s="110">
        <f t="shared" si="0"/>
        <v>10</v>
      </c>
      <c r="I31" s="55">
        <f t="shared" si="1"/>
        <v>0.35714285714285715</v>
      </c>
      <c r="J31" s="31">
        <v>4</v>
      </c>
      <c r="K31" s="29"/>
      <c r="L31" s="32">
        <v>4</v>
      </c>
      <c r="N31" s="151" t="s">
        <v>289</v>
      </c>
      <c r="O31" s="29">
        <v>32</v>
      </c>
      <c r="P31" s="54">
        <v>6.25</v>
      </c>
      <c r="Q31" s="54">
        <v>5.98</v>
      </c>
      <c r="R31" s="110">
        <f>T31*3+U31-V31/2</f>
        <v>9.5</v>
      </c>
      <c r="S31" s="55">
        <f>R31/O31</f>
        <v>0.296875</v>
      </c>
      <c r="T31" s="31">
        <v>4</v>
      </c>
      <c r="U31" s="29"/>
      <c r="V31" s="32">
        <v>5</v>
      </c>
      <c r="W31" s="58"/>
      <c r="X31" s="151" t="s">
        <v>372</v>
      </c>
      <c r="Y31" s="29">
        <v>25</v>
      </c>
      <c r="Z31" s="56">
        <v>5.8</v>
      </c>
      <c r="AA31" s="56">
        <v>5.78</v>
      </c>
      <c r="AB31" s="110">
        <f>AD31*3+AE31-AF31/2</f>
        <v>0.5</v>
      </c>
      <c r="AC31" s="56">
        <f>AB31/Y31</f>
        <v>0.02</v>
      </c>
      <c r="AD31" s="29"/>
      <c r="AE31" s="29">
        <v>3</v>
      </c>
      <c r="AF31" s="32">
        <v>5</v>
      </c>
    </row>
    <row r="32" spans="2:32" x14ac:dyDescent="0.15">
      <c r="B32" s="1" t="s">
        <v>206</v>
      </c>
      <c r="D32" s="147" t="s">
        <v>299</v>
      </c>
      <c r="E32" s="29">
        <v>26</v>
      </c>
      <c r="F32" s="55">
        <v>6.48</v>
      </c>
      <c r="G32" s="54">
        <v>5.96</v>
      </c>
      <c r="H32" s="110">
        <f t="shared" si="0"/>
        <v>13.5</v>
      </c>
      <c r="I32" s="55">
        <f t="shared" si="1"/>
        <v>0.51923076923076927</v>
      </c>
      <c r="J32" s="31">
        <v>4</v>
      </c>
      <c r="K32" s="29">
        <v>2</v>
      </c>
      <c r="L32" s="32">
        <v>1</v>
      </c>
      <c r="N32" s="151" t="s">
        <v>371</v>
      </c>
      <c r="O32" s="29">
        <v>22</v>
      </c>
      <c r="P32" s="56">
        <v>5.98</v>
      </c>
      <c r="Q32" s="57">
        <v>5.66</v>
      </c>
      <c r="R32" s="110">
        <f>T32*3+U32-V32/2</f>
        <v>8</v>
      </c>
      <c r="S32" s="55">
        <f>R32/O32</f>
        <v>0.36363636363636365</v>
      </c>
      <c r="T32" s="29">
        <v>3</v>
      </c>
      <c r="U32" s="29">
        <v>1</v>
      </c>
      <c r="V32" s="32">
        <v>4</v>
      </c>
      <c r="W32" s="58"/>
      <c r="X32" s="151" t="s">
        <v>288</v>
      </c>
      <c r="Y32" s="29">
        <v>27</v>
      </c>
      <c r="Z32" s="55">
        <v>6.65</v>
      </c>
      <c r="AA32" s="55">
        <v>6.15</v>
      </c>
      <c r="AB32" s="110">
        <f>AD32*3+AE32-AF32/2</f>
        <v>13.5</v>
      </c>
      <c r="AC32" s="55">
        <f>AB32/Y32</f>
        <v>0.5</v>
      </c>
      <c r="AD32" s="171">
        <v>4</v>
      </c>
      <c r="AE32" s="29">
        <v>3</v>
      </c>
      <c r="AF32" s="32">
        <v>3</v>
      </c>
    </row>
    <row r="33" spans="1:33" x14ac:dyDescent="0.15">
      <c r="B33" s="1" t="s">
        <v>196</v>
      </c>
      <c r="D33" s="147" t="s">
        <v>297</v>
      </c>
      <c r="E33" s="29">
        <v>30</v>
      </c>
      <c r="F33" s="55">
        <v>6.47</v>
      </c>
      <c r="G33" s="54">
        <v>6.03</v>
      </c>
      <c r="H33" s="110">
        <f t="shared" si="0"/>
        <v>13</v>
      </c>
      <c r="I33" s="55">
        <f t="shared" si="1"/>
        <v>0.43333333333333335</v>
      </c>
      <c r="J33" s="31">
        <v>6</v>
      </c>
      <c r="K33" s="29">
        <v>1</v>
      </c>
      <c r="L33" s="70">
        <v>12</v>
      </c>
      <c r="N33" s="151" t="s">
        <v>297</v>
      </c>
      <c r="O33" s="29">
        <v>27</v>
      </c>
      <c r="P33" s="57">
        <v>5.69</v>
      </c>
      <c r="Q33" s="57">
        <v>5.67</v>
      </c>
      <c r="R33" s="110">
        <f>T33*3+U33-V33/2</f>
        <v>0.5</v>
      </c>
      <c r="S33" s="56">
        <f>R33/O33</f>
        <v>1.8518518518518517E-2</v>
      </c>
      <c r="T33" s="29">
        <v>1</v>
      </c>
      <c r="U33" s="29">
        <v>1</v>
      </c>
      <c r="V33" s="69">
        <v>7</v>
      </c>
      <c r="W33" s="58"/>
      <c r="X33" s="151" t="s">
        <v>439</v>
      </c>
      <c r="Y33" s="29">
        <v>30</v>
      </c>
      <c r="Z33" s="56">
        <v>5.85</v>
      </c>
      <c r="AA33" s="56">
        <v>5.88</v>
      </c>
      <c r="AB33" s="110">
        <f>AD33*3+AE33-AF33/2</f>
        <v>-1</v>
      </c>
      <c r="AC33" s="81">
        <f>AB33/Y33</f>
        <v>-3.3333333333333333E-2</v>
      </c>
      <c r="AD33" s="29">
        <v>1</v>
      </c>
      <c r="AE33" s="29"/>
      <c r="AF33" s="69">
        <v>8</v>
      </c>
    </row>
    <row r="34" spans="1:33" x14ac:dyDescent="0.15">
      <c r="B34" s="1" t="s">
        <v>182</v>
      </c>
      <c r="D34" s="147" t="s">
        <v>284</v>
      </c>
      <c r="E34" s="29">
        <v>33</v>
      </c>
      <c r="F34" s="55">
        <v>6.44</v>
      </c>
      <c r="G34" s="55">
        <v>6.12</v>
      </c>
      <c r="H34" s="110">
        <f t="shared" si="0"/>
        <v>10.5</v>
      </c>
      <c r="I34" s="55">
        <f t="shared" si="1"/>
        <v>0.31818181818181818</v>
      </c>
      <c r="J34" s="29">
        <v>3</v>
      </c>
      <c r="K34" s="29">
        <v>3</v>
      </c>
      <c r="L34" s="32">
        <v>3</v>
      </c>
      <c r="N34" s="152"/>
      <c r="O34" s="131"/>
      <c r="P34" s="130"/>
      <c r="Q34" s="130"/>
      <c r="R34" s="142"/>
      <c r="S34" s="131"/>
      <c r="T34" s="131"/>
      <c r="U34" s="131"/>
      <c r="V34" s="134"/>
      <c r="W34" s="58"/>
      <c r="X34" s="152"/>
      <c r="Y34" s="131"/>
      <c r="Z34" s="130"/>
      <c r="AA34" s="130"/>
      <c r="AB34" s="142"/>
      <c r="AC34" s="130"/>
      <c r="AD34" s="131"/>
      <c r="AE34" s="131"/>
      <c r="AF34" s="134"/>
    </row>
    <row r="35" spans="1:33" x14ac:dyDescent="0.15">
      <c r="B35" s="1" t="s">
        <v>175</v>
      </c>
      <c r="D35" s="147" t="s">
        <v>299</v>
      </c>
      <c r="E35" s="29">
        <v>22</v>
      </c>
      <c r="F35" s="55">
        <v>6.43</v>
      </c>
      <c r="G35" s="55">
        <v>6.16</v>
      </c>
      <c r="H35" s="110">
        <f t="shared" ref="H35:H66" si="10">J35*3+K35-L35/2</f>
        <v>6</v>
      </c>
      <c r="I35" s="54">
        <f t="shared" ref="I35:I66" si="11">H35/E35</f>
        <v>0.27272727272727271</v>
      </c>
      <c r="J35" s="29">
        <v>2</v>
      </c>
      <c r="K35" s="29">
        <v>1</v>
      </c>
      <c r="L35" s="32">
        <v>2</v>
      </c>
      <c r="N35" s="151" t="s">
        <v>292</v>
      </c>
      <c r="O35" s="29">
        <v>10</v>
      </c>
      <c r="P35" s="56">
        <v>5.9</v>
      </c>
      <c r="Q35" s="54">
        <v>6</v>
      </c>
      <c r="R35" s="110">
        <f t="shared" ref="R35:R42" si="12">T35*3+U35-V35/2</f>
        <v>-1</v>
      </c>
      <c r="S35" s="57">
        <f t="shared" ref="S35:S42" si="13">R35/O35</f>
        <v>-0.1</v>
      </c>
      <c r="T35" s="29"/>
      <c r="U35" s="29"/>
      <c r="V35" s="32">
        <v>2</v>
      </c>
      <c r="W35" s="58"/>
      <c r="X35" s="151" t="s">
        <v>284</v>
      </c>
      <c r="Y35" s="29">
        <v>20</v>
      </c>
      <c r="Z35" s="56">
        <v>5.85</v>
      </c>
      <c r="AA35" s="56">
        <v>5.8</v>
      </c>
      <c r="AB35" s="110">
        <f>AD35*3+AE35-AF35/2</f>
        <v>1</v>
      </c>
      <c r="AC35" s="56">
        <f>AB35/Y35</f>
        <v>0.05</v>
      </c>
      <c r="AD35" s="29">
        <v>1</v>
      </c>
      <c r="AE35" s="29"/>
      <c r="AF35" s="32">
        <v>4</v>
      </c>
    </row>
    <row r="36" spans="1:33" x14ac:dyDescent="0.15">
      <c r="B36" s="1" t="s">
        <v>208</v>
      </c>
      <c r="D36" s="147" t="s">
        <v>282</v>
      </c>
      <c r="E36" s="29">
        <v>31</v>
      </c>
      <c r="F36" s="55">
        <v>6.42</v>
      </c>
      <c r="G36" s="54">
        <v>5.95</v>
      </c>
      <c r="H36" s="110">
        <f t="shared" si="10"/>
        <v>14.5</v>
      </c>
      <c r="I36" s="55">
        <f t="shared" si="11"/>
        <v>0.46774193548387094</v>
      </c>
      <c r="J36" s="31">
        <v>4</v>
      </c>
      <c r="K36" s="31">
        <v>4</v>
      </c>
      <c r="L36" s="32">
        <v>3</v>
      </c>
      <c r="N36" s="151" t="s">
        <v>282</v>
      </c>
      <c r="O36" s="29">
        <v>33</v>
      </c>
      <c r="P36" s="55">
        <v>6.47</v>
      </c>
      <c r="Q36" s="55">
        <v>6.12</v>
      </c>
      <c r="R36" s="110">
        <f t="shared" si="12"/>
        <v>11.5</v>
      </c>
      <c r="S36" s="55">
        <f t="shared" si="13"/>
        <v>0.34848484848484851</v>
      </c>
      <c r="T36" s="29">
        <v>3</v>
      </c>
      <c r="U36" s="31">
        <v>4</v>
      </c>
      <c r="V36" s="32">
        <v>3</v>
      </c>
      <c r="W36" s="58"/>
      <c r="X36" s="151" t="s">
        <v>282</v>
      </c>
      <c r="Y36" s="29">
        <v>32</v>
      </c>
      <c r="Z36" s="54">
        <v>6.28</v>
      </c>
      <c r="AA36" s="56">
        <v>5.91</v>
      </c>
      <c r="AB36" s="110">
        <f>AD36*3+AE36-AF36/2</f>
        <v>12</v>
      </c>
      <c r="AC36" s="55">
        <f>AB36/Y36</f>
        <v>0.375</v>
      </c>
      <c r="AD36" s="171">
        <v>4</v>
      </c>
      <c r="AE36" s="29">
        <v>3</v>
      </c>
      <c r="AF36" s="32">
        <v>6</v>
      </c>
    </row>
    <row r="37" spans="1:33" x14ac:dyDescent="0.15">
      <c r="B37" s="1" t="s">
        <v>192</v>
      </c>
      <c r="D37" s="147" t="s">
        <v>281</v>
      </c>
      <c r="E37" s="29">
        <v>32</v>
      </c>
      <c r="F37" s="55">
        <v>6.42</v>
      </c>
      <c r="G37" s="55">
        <v>6.08</v>
      </c>
      <c r="H37" s="110">
        <f t="shared" si="10"/>
        <v>11</v>
      </c>
      <c r="I37" s="55">
        <f t="shared" si="11"/>
        <v>0.34375</v>
      </c>
      <c r="J37" s="31">
        <v>4</v>
      </c>
      <c r="K37" s="29">
        <v>2</v>
      </c>
      <c r="L37" s="32">
        <v>6</v>
      </c>
      <c r="N37" s="151" t="s">
        <v>288</v>
      </c>
      <c r="O37" s="29">
        <v>30</v>
      </c>
      <c r="P37" s="54">
        <v>6.28</v>
      </c>
      <c r="Q37" s="54">
        <v>5.95</v>
      </c>
      <c r="R37" s="110">
        <f t="shared" si="12"/>
        <v>10</v>
      </c>
      <c r="S37" s="55">
        <f t="shared" si="13"/>
        <v>0.33333333333333331</v>
      </c>
      <c r="T37" s="31">
        <v>4</v>
      </c>
      <c r="U37" s="29">
        <v>2</v>
      </c>
      <c r="V37" s="69">
        <v>8</v>
      </c>
      <c r="W37" s="58"/>
      <c r="X37" s="151" t="s">
        <v>288</v>
      </c>
      <c r="Y37" s="29">
        <v>29</v>
      </c>
      <c r="Z37" s="54">
        <v>6.19</v>
      </c>
      <c r="AA37" s="54">
        <v>5.97</v>
      </c>
      <c r="AB37" s="110">
        <f>AD37*3+AE37-AF37/2</f>
        <v>7.5</v>
      </c>
      <c r="AC37" s="54">
        <f>AB37/Y37</f>
        <v>0.25862068965517243</v>
      </c>
      <c r="AD37" s="29">
        <v>2</v>
      </c>
      <c r="AE37" s="29">
        <v>3</v>
      </c>
      <c r="AF37" s="32">
        <v>3</v>
      </c>
    </row>
    <row r="38" spans="1:33" x14ac:dyDescent="0.15">
      <c r="B38" s="1" t="s">
        <v>190</v>
      </c>
      <c r="D38" s="147" t="s">
        <v>283</v>
      </c>
      <c r="E38" s="29">
        <v>17</v>
      </c>
      <c r="F38" s="55">
        <v>6.41</v>
      </c>
      <c r="G38" s="55">
        <v>6.09</v>
      </c>
      <c r="H38" s="110">
        <f t="shared" si="10"/>
        <v>5.5</v>
      </c>
      <c r="I38" s="55">
        <f t="shared" si="11"/>
        <v>0.3235294117647059</v>
      </c>
      <c r="J38" s="29">
        <v>3</v>
      </c>
      <c r="K38" s="29">
        <v>1</v>
      </c>
      <c r="L38" s="69">
        <v>9</v>
      </c>
      <c r="N38" s="151" t="s">
        <v>283</v>
      </c>
      <c r="O38" s="29">
        <v>27</v>
      </c>
      <c r="P38" s="54">
        <v>6.33</v>
      </c>
      <c r="Q38" s="53">
        <v>6.3</v>
      </c>
      <c r="R38" s="110">
        <f t="shared" si="12"/>
        <v>2</v>
      </c>
      <c r="S38" s="56">
        <f t="shared" si="13"/>
        <v>7.407407407407407E-2</v>
      </c>
      <c r="T38" s="29">
        <v>2</v>
      </c>
      <c r="U38" s="29">
        <v>1</v>
      </c>
      <c r="V38" s="70">
        <v>10</v>
      </c>
      <c r="W38" s="58"/>
      <c r="X38" s="151" t="s">
        <v>283</v>
      </c>
      <c r="Y38" s="29">
        <v>33</v>
      </c>
      <c r="Z38" s="56">
        <v>6.09</v>
      </c>
      <c r="AA38" s="55">
        <v>6.08</v>
      </c>
      <c r="AB38" s="110">
        <f>AD38*3+AE38-AF38/2</f>
        <v>1.5</v>
      </c>
      <c r="AC38" s="56">
        <f>AB38/Y38</f>
        <v>4.5454545454545456E-2</v>
      </c>
      <c r="AD38" s="29">
        <v>1</v>
      </c>
      <c r="AE38" s="29">
        <v>3</v>
      </c>
      <c r="AF38" s="69">
        <v>9</v>
      </c>
    </row>
    <row r="39" spans="1:33" x14ac:dyDescent="0.15">
      <c r="B39" s="1" t="s">
        <v>202</v>
      </c>
      <c r="D39" s="147" t="s">
        <v>284</v>
      </c>
      <c r="E39" s="29">
        <v>25</v>
      </c>
      <c r="F39" s="55">
        <v>6.4</v>
      </c>
      <c r="G39" s="54">
        <v>6</v>
      </c>
      <c r="H39" s="110">
        <f t="shared" si="10"/>
        <v>11</v>
      </c>
      <c r="I39" s="55">
        <f t="shared" si="11"/>
        <v>0.44</v>
      </c>
      <c r="J39" s="29">
        <v>3</v>
      </c>
      <c r="K39" s="31">
        <v>5</v>
      </c>
      <c r="L39" s="32">
        <v>6</v>
      </c>
      <c r="N39" s="151" t="s">
        <v>284</v>
      </c>
      <c r="O39" s="29">
        <v>30</v>
      </c>
      <c r="P39" s="54">
        <v>6.35</v>
      </c>
      <c r="Q39" s="56">
        <v>5.93</v>
      </c>
      <c r="R39" s="110">
        <f t="shared" si="12"/>
        <v>12.5</v>
      </c>
      <c r="S39" s="55">
        <f t="shared" si="13"/>
        <v>0.41666666666666669</v>
      </c>
      <c r="T39" s="29">
        <v>3</v>
      </c>
      <c r="U39" s="31">
        <v>6</v>
      </c>
      <c r="V39" s="32">
        <v>5</v>
      </c>
      <c r="W39" s="58"/>
      <c r="X39" s="152"/>
      <c r="Y39" s="131"/>
      <c r="Z39" s="130"/>
      <c r="AA39" s="130"/>
      <c r="AB39" s="142"/>
      <c r="AC39" s="130"/>
      <c r="AD39" s="131"/>
      <c r="AE39" s="131"/>
      <c r="AF39" s="134"/>
    </row>
    <row r="40" spans="1:33" x14ac:dyDescent="0.15">
      <c r="B40" s="1" t="s">
        <v>176</v>
      </c>
      <c r="D40" s="147" t="s">
        <v>287</v>
      </c>
      <c r="E40" s="29">
        <v>22</v>
      </c>
      <c r="F40" s="54">
        <v>6.39</v>
      </c>
      <c r="G40" s="55">
        <v>6.16</v>
      </c>
      <c r="H40" s="110">
        <f t="shared" si="10"/>
        <v>6</v>
      </c>
      <c r="I40" s="54">
        <f t="shared" si="11"/>
        <v>0.27272727272727271</v>
      </c>
      <c r="J40" s="29"/>
      <c r="K40" s="33">
        <v>8</v>
      </c>
      <c r="L40" s="32">
        <v>4</v>
      </c>
      <c r="N40" s="151" t="s">
        <v>287</v>
      </c>
      <c r="O40" s="29">
        <v>31</v>
      </c>
      <c r="P40" s="54">
        <v>6.13</v>
      </c>
      <c r="Q40" s="55">
        <v>6.13</v>
      </c>
      <c r="R40" s="110">
        <f t="shared" si="12"/>
        <v>0</v>
      </c>
      <c r="S40" s="57">
        <f t="shared" si="13"/>
        <v>0</v>
      </c>
      <c r="T40" s="29">
        <v>1</v>
      </c>
      <c r="U40" s="29">
        <v>3</v>
      </c>
      <c r="V40" s="70">
        <v>12</v>
      </c>
      <c r="W40" s="58"/>
      <c r="X40" s="151" t="s">
        <v>287</v>
      </c>
      <c r="Y40" s="29">
        <v>35</v>
      </c>
      <c r="Z40" s="53">
        <v>6.77</v>
      </c>
      <c r="AA40" s="53">
        <v>6.24</v>
      </c>
      <c r="AB40" s="110">
        <f>AD40*3+AE40-AF40/2</f>
        <v>18.5</v>
      </c>
      <c r="AC40" s="55">
        <f>AB40/Y40</f>
        <v>0.52857142857142858</v>
      </c>
      <c r="AD40" s="171">
        <v>4</v>
      </c>
      <c r="AE40" s="33">
        <v>11</v>
      </c>
      <c r="AF40" s="69">
        <v>9</v>
      </c>
    </row>
    <row r="41" spans="1:33" x14ac:dyDescent="0.15">
      <c r="B41" s="1" t="s">
        <v>213</v>
      </c>
      <c r="D41" s="147" t="s">
        <v>284</v>
      </c>
      <c r="E41" s="29">
        <v>23</v>
      </c>
      <c r="F41" s="54">
        <v>6.39</v>
      </c>
      <c r="G41" s="56">
        <v>5.93</v>
      </c>
      <c r="H41" s="110">
        <f t="shared" si="10"/>
        <v>10.5</v>
      </c>
      <c r="I41" s="55">
        <f t="shared" si="11"/>
        <v>0.45652173913043476</v>
      </c>
      <c r="J41" s="31">
        <v>4</v>
      </c>
      <c r="K41" s="29"/>
      <c r="L41" s="32">
        <v>3</v>
      </c>
      <c r="N41" s="151" t="s">
        <v>284</v>
      </c>
      <c r="O41" s="29">
        <v>14</v>
      </c>
      <c r="P41" s="55">
        <v>6.61</v>
      </c>
      <c r="Q41" s="56">
        <v>5.93</v>
      </c>
      <c r="R41" s="110">
        <f t="shared" si="12"/>
        <v>9.5</v>
      </c>
      <c r="S41" s="53">
        <f t="shared" si="13"/>
        <v>0.6785714285714286</v>
      </c>
      <c r="T41" s="29">
        <v>3</v>
      </c>
      <c r="U41" s="29">
        <v>2</v>
      </c>
      <c r="V41" s="32">
        <v>3</v>
      </c>
      <c r="W41" s="58"/>
      <c r="X41" s="152"/>
      <c r="Y41" s="131"/>
      <c r="Z41" s="130"/>
      <c r="AA41" s="130"/>
      <c r="AB41" s="142"/>
      <c r="AC41" s="130"/>
      <c r="AD41" s="131"/>
      <c r="AE41" s="131"/>
      <c r="AF41" s="134"/>
    </row>
    <row r="42" spans="1:33" x14ac:dyDescent="0.15">
      <c r="A42" s="2"/>
      <c r="B42" s="1" t="s">
        <v>205</v>
      </c>
      <c r="C42" s="2"/>
      <c r="D42" s="147" t="s">
        <v>285</v>
      </c>
      <c r="E42" s="29">
        <v>26</v>
      </c>
      <c r="F42" s="54">
        <v>6.38</v>
      </c>
      <c r="G42" s="54">
        <v>5.96</v>
      </c>
      <c r="H42" s="110">
        <f t="shared" si="10"/>
        <v>12</v>
      </c>
      <c r="I42" s="55">
        <f t="shared" si="11"/>
        <v>0.46153846153846156</v>
      </c>
      <c r="J42" s="29">
        <v>3</v>
      </c>
      <c r="K42" s="31">
        <v>4</v>
      </c>
      <c r="L42" s="32">
        <v>2</v>
      </c>
      <c r="M42" s="2"/>
      <c r="N42" s="151" t="s">
        <v>285</v>
      </c>
      <c r="O42" s="29">
        <v>16</v>
      </c>
      <c r="P42" s="55">
        <v>6.59</v>
      </c>
      <c r="Q42" s="56">
        <v>5.88</v>
      </c>
      <c r="R42" s="110">
        <f t="shared" si="12"/>
        <v>11.5</v>
      </c>
      <c r="S42" s="53">
        <f t="shared" si="13"/>
        <v>0.71875</v>
      </c>
      <c r="T42" s="31">
        <v>4</v>
      </c>
      <c r="U42" s="29">
        <v>1</v>
      </c>
      <c r="V42" s="32">
        <v>3</v>
      </c>
      <c r="W42" s="60"/>
      <c r="X42" s="151" t="s">
        <v>285</v>
      </c>
      <c r="Y42" s="29">
        <v>26</v>
      </c>
      <c r="Z42" s="53">
        <v>7.02</v>
      </c>
      <c r="AA42" s="53">
        <v>6.21</v>
      </c>
      <c r="AB42" s="110">
        <f>AD42*3+AE42-AF42/2</f>
        <v>22</v>
      </c>
      <c r="AC42" s="53">
        <f>AB42/Y42</f>
        <v>0.84615384615384615</v>
      </c>
      <c r="AD42" s="171">
        <v>6</v>
      </c>
      <c r="AE42" s="31">
        <v>6</v>
      </c>
      <c r="AF42" s="32">
        <v>4</v>
      </c>
      <c r="AG42" s="2"/>
    </row>
    <row r="43" spans="1:33" x14ac:dyDescent="0.15">
      <c r="A43" s="2"/>
      <c r="B43" s="1" t="s">
        <v>212</v>
      </c>
      <c r="C43" s="2"/>
      <c r="D43" s="147" t="s">
        <v>298</v>
      </c>
      <c r="E43" s="1">
        <v>16</v>
      </c>
      <c r="F43" s="54">
        <v>6.38</v>
      </c>
      <c r="G43" s="56">
        <v>5.94</v>
      </c>
      <c r="H43" s="110">
        <f t="shared" si="10"/>
        <v>8</v>
      </c>
      <c r="I43" s="55">
        <f t="shared" si="11"/>
        <v>0.5</v>
      </c>
      <c r="J43" s="29">
        <v>3</v>
      </c>
      <c r="K43" s="29"/>
      <c r="L43" s="32">
        <v>2</v>
      </c>
      <c r="M43" s="2"/>
      <c r="N43" s="152"/>
      <c r="O43" s="143"/>
      <c r="P43" s="130"/>
      <c r="Q43" s="130"/>
      <c r="R43" s="142"/>
      <c r="S43" s="131"/>
      <c r="T43" s="131"/>
      <c r="U43" s="131"/>
      <c r="V43" s="134"/>
      <c r="W43" s="60"/>
      <c r="X43" s="152"/>
      <c r="Y43" s="143"/>
      <c r="Z43" s="130"/>
      <c r="AA43" s="130"/>
      <c r="AB43" s="142"/>
      <c r="AC43" s="130"/>
      <c r="AD43" s="131"/>
      <c r="AE43" s="131"/>
      <c r="AF43" s="134"/>
      <c r="AG43" s="2"/>
    </row>
    <row r="44" spans="1:33" x14ac:dyDescent="0.15">
      <c r="B44" s="1" t="s">
        <v>181</v>
      </c>
      <c r="D44" s="147" t="s">
        <v>285</v>
      </c>
      <c r="E44" s="1">
        <v>12</v>
      </c>
      <c r="F44" s="54">
        <v>6.38</v>
      </c>
      <c r="G44" s="55">
        <v>6.13</v>
      </c>
      <c r="H44" s="110">
        <f t="shared" si="10"/>
        <v>3</v>
      </c>
      <c r="I44" s="54">
        <f t="shared" si="11"/>
        <v>0.25</v>
      </c>
      <c r="J44" s="29">
        <v>1</v>
      </c>
      <c r="K44" s="29"/>
      <c r="L44" s="32"/>
      <c r="N44" s="152"/>
      <c r="O44" s="143"/>
      <c r="P44" s="130"/>
      <c r="Q44" s="130"/>
      <c r="R44" s="142"/>
      <c r="S44" s="130"/>
      <c r="T44" s="131"/>
      <c r="U44" s="131"/>
      <c r="V44" s="134"/>
      <c r="W44" s="58"/>
      <c r="X44" s="152"/>
      <c r="Y44" s="143"/>
      <c r="Z44" s="130"/>
      <c r="AA44" s="130"/>
      <c r="AB44" s="142"/>
      <c r="AC44" s="130"/>
      <c r="AD44" s="131"/>
      <c r="AE44" s="131"/>
      <c r="AF44" s="134"/>
    </row>
    <row r="45" spans="1:33" x14ac:dyDescent="0.15">
      <c r="B45" s="1" t="s">
        <v>219</v>
      </c>
      <c r="D45" s="147" t="s">
        <v>296</v>
      </c>
      <c r="E45" s="52">
        <v>18</v>
      </c>
      <c r="F45" s="54">
        <v>6.36</v>
      </c>
      <c r="G45" s="56">
        <v>5.83</v>
      </c>
      <c r="H45" s="110">
        <f t="shared" si="10"/>
        <v>9.5</v>
      </c>
      <c r="I45" s="55">
        <f t="shared" si="11"/>
        <v>0.52777777777777779</v>
      </c>
      <c r="J45" s="29">
        <v>3</v>
      </c>
      <c r="K45" s="29">
        <v>1</v>
      </c>
      <c r="L45" s="32">
        <v>1</v>
      </c>
      <c r="N45" s="152"/>
      <c r="O45" s="131"/>
      <c r="P45" s="130"/>
      <c r="Q45" s="130"/>
      <c r="R45" s="142"/>
      <c r="S45" s="131"/>
      <c r="T45" s="131"/>
      <c r="U45" s="131"/>
      <c r="V45" s="134"/>
      <c r="W45" s="58"/>
      <c r="X45" s="152"/>
      <c r="Y45" s="131"/>
      <c r="Z45" s="130"/>
      <c r="AA45" s="130"/>
      <c r="AB45" s="142"/>
      <c r="AC45" s="130"/>
      <c r="AD45" s="131"/>
      <c r="AE45" s="131"/>
      <c r="AF45" s="134"/>
    </row>
    <row r="46" spans="1:33" x14ac:dyDescent="0.15">
      <c r="B46" s="1" t="s">
        <v>164</v>
      </c>
      <c r="D46" s="147" t="s">
        <v>289</v>
      </c>
      <c r="E46" s="52">
        <v>34</v>
      </c>
      <c r="F46" s="54">
        <v>6.35</v>
      </c>
      <c r="G46" s="53">
        <v>6.22</v>
      </c>
      <c r="H46" s="110">
        <f t="shared" si="10"/>
        <v>4.5</v>
      </c>
      <c r="I46" s="56">
        <f t="shared" si="11"/>
        <v>0.13235294117647059</v>
      </c>
      <c r="J46" s="29">
        <v>1</v>
      </c>
      <c r="K46" s="29">
        <v>3</v>
      </c>
      <c r="L46" s="32">
        <v>3</v>
      </c>
      <c r="N46" s="151" t="s">
        <v>289</v>
      </c>
      <c r="O46" s="29">
        <v>25</v>
      </c>
      <c r="P46" s="56">
        <v>6.08</v>
      </c>
      <c r="Q46" s="55">
        <v>6.1</v>
      </c>
      <c r="R46" s="110">
        <f>T46*3+U46-V46/2</f>
        <v>1.5</v>
      </c>
      <c r="S46" s="56">
        <f>R46/O46</f>
        <v>0.06</v>
      </c>
      <c r="T46" s="29">
        <v>1</v>
      </c>
      <c r="U46" s="29"/>
      <c r="V46" s="32">
        <v>3</v>
      </c>
      <c r="W46" s="58"/>
      <c r="X46" s="151" t="s">
        <v>289</v>
      </c>
      <c r="Y46" s="29">
        <v>17</v>
      </c>
      <c r="Z46" s="56">
        <v>5.97</v>
      </c>
      <c r="AA46" s="56">
        <v>5.91</v>
      </c>
      <c r="AB46" s="110">
        <f>AD46*3+AE46-AF46/2</f>
        <v>1</v>
      </c>
      <c r="AC46" s="56">
        <f>AB46/Y46</f>
        <v>5.8823529411764705E-2</v>
      </c>
      <c r="AD46" s="29"/>
      <c r="AE46" s="29">
        <v>1</v>
      </c>
      <c r="AF46" s="32"/>
    </row>
    <row r="47" spans="1:33" x14ac:dyDescent="0.15">
      <c r="B47" s="1" t="s">
        <v>173</v>
      </c>
      <c r="D47" s="147" t="s">
        <v>293</v>
      </c>
      <c r="E47" s="52">
        <v>33</v>
      </c>
      <c r="F47" s="54">
        <v>6.35</v>
      </c>
      <c r="G47" s="55">
        <v>6.17</v>
      </c>
      <c r="H47" s="110">
        <f t="shared" si="10"/>
        <v>7</v>
      </c>
      <c r="I47" s="54">
        <f t="shared" si="11"/>
        <v>0.21212121212121213</v>
      </c>
      <c r="J47" s="29">
        <v>3</v>
      </c>
      <c r="K47" s="29">
        <v>1</v>
      </c>
      <c r="L47" s="32">
        <v>6</v>
      </c>
      <c r="N47" s="151" t="s">
        <v>293</v>
      </c>
      <c r="O47" s="29">
        <v>24</v>
      </c>
      <c r="P47" s="56">
        <v>5.92</v>
      </c>
      <c r="Q47" s="56">
        <v>5.81</v>
      </c>
      <c r="R47" s="110">
        <f>T47*3+U47-V47/2</f>
        <v>3.5</v>
      </c>
      <c r="S47" s="54">
        <f>R47/O47</f>
        <v>0.14583333333333334</v>
      </c>
      <c r="T47" s="29">
        <v>2</v>
      </c>
      <c r="U47" s="29">
        <v>1</v>
      </c>
      <c r="V47" s="69">
        <v>7</v>
      </c>
      <c r="W47" s="58"/>
      <c r="X47" s="151" t="s">
        <v>293</v>
      </c>
      <c r="Y47" s="29">
        <v>17</v>
      </c>
      <c r="Z47" s="54">
        <v>6.15</v>
      </c>
      <c r="AA47" s="55">
        <v>6.18</v>
      </c>
      <c r="AB47" s="110">
        <f>AD47*3+AE47-AF47/2</f>
        <v>-0.5</v>
      </c>
      <c r="AC47" s="81">
        <f>AB47/Y47</f>
        <v>-2.9411764705882353E-2</v>
      </c>
      <c r="AD47" s="29"/>
      <c r="AE47" s="29"/>
      <c r="AF47" s="32">
        <v>1</v>
      </c>
    </row>
    <row r="48" spans="1:33" x14ac:dyDescent="0.15">
      <c r="B48" s="1" t="s">
        <v>185</v>
      </c>
      <c r="D48" s="147" t="s">
        <v>298</v>
      </c>
      <c r="E48" s="52">
        <v>31</v>
      </c>
      <c r="F48" s="54">
        <v>6.31</v>
      </c>
      <c r="G48" s="55">
        <v>6.1</v>
      </c>
      <c r="H48" s="110">
        <f t="shared" si="10"/>
        <v>6.5</v>
      </c>
      <c r="I48" s="54">
        <f t="shared" si="11"/>
        <v>0.20967741935483872</v>
      </c>
      <c r="J48" s="29">
        <v>3</v>
      </c>
      <c r="K48" s="29"/>
      <c r="L48" s="32">
        <v>5</v>
      </c>
      <c r="N48" s="151" t="s">
        <v>286</v>
      </c>
      <c r="O48" s="29">
        <v>16</v>
      </c>
      <c r="P48" s="56">
        <v>5.94</v>
      </c>
      <c r="Q48" s="54">
        <v>6.03</v>
      </c>
      <c r="R48" s="110">
        <f>T48*3+U48-V48/2</f>
        <v>-1.5</v>
      </c>
      <c r="S48" s="81">
        <f>R48/O48</f>
        <v>-9.375E-2</v>
      </c>
      <c r="T48" s="29"/>
      <c r="U48" s="29"/>
      <c r="V48" s="32">
        <v>3</v>
      </c>
      <c r="W48" s="58"/>
      <c r="X48" s="151" t="s">
        <v>298</v>
      </c>
      <c r="Y48" s="29">
        <v>19</v>
      </c>
      <c r="Z48" s="57">
        <v>5.71</v>
      </c>
      <c r="AA48" s="54">
        <v>5.95</v>
      </c>
      <c r="AB48" s="110">
        <f>AD48*3+AE48-AF48/2</f>
        <v>-3.5</v>
      </c>
      <c r="AC48" s="57">
        <f>AB48/Y48</f>
        <v>-0.18421052631578946</v>
      </c>
      <c r="AD48" s="29"/>
      <c r="AE48" s="29"/>
      <c r="AF48" s="69">
        <v>7</v>
      </c>
    </row>
    <row r="49" spans="2:32" x14ac:dyDescent="0.15">
      <c r="B49" s="1" t="s">
        <v>201</v>
      </c>
      <c r="D49" s="147" t="s">
        <v>290</v>
      </c>
      <c r="E49" s="52">
        <v>27</v>
      </c>
      <c r="F49" s="54">
        <v>6.3</v>
      </c>
      <c r="G49" s="54">
        <v>6.02</v>
      </c>
      <c r="H49" s="110">
        <f t="shared" si="10"/>
        <v>7.5</v>
      </c>
      <c r="I49" s="54">
        <f t="shared" si="11"/>
        <v>0.27777777777777779</v>
      </c>
      <c r="J49" s="29">
        <v>2</v>
      </c>
      <c r="K49" s="29">
        <v>2</v>
      </c>
      <c r="L49" s="32">
        <v>1</v>
      </c>
      <c r="N49" s="151" t="s">
        <v>283</v>
      </c>
      <c r="O49" s="29">
        <v>31</v>
      </c>
      <c r="P49" s="55">
        <v>6.45</v>
      </c>
      <c r="Q49" s="53">
        <v>6.21</v>
      </c>
      <c r="R49" s="110">
        <f>T49*3+U49-V49/2</f>
        <v>7.5</v>
      </c>
      <c r="S49" s="54">
        <f>R49/O49</f>
        <v>0.24193548387096775</v>
      </c>
      <c r="T49" s="29">
        <v>3</v>
      </c>
      <c r="U49" s="29"/>
      <c r="V49" s="32">
        <v>3</v>
      </c>
      <c r="W49" s="58"/>
      <c r="X49" s="151" t="s">
        <v>283</v>
      </c>
      <c r="Y49" s="29">
        <v>38</v>
      </c>
      <c r="Z49" s="54">
        <v>6.32</v>
      </c>
      <c r="AA49" s="55">
        <v>6.17</v>
      </c>
      <c r="AB49" s="110">
        <f>AD49*3+AE49-AF49/2</f>
        <v>5.5</v>
      </c>
      <c r="AC49" s="56">
        <f>AB49/Y49</f>
        <v>0.14473684210526316</v>
      </c>
      <c r="AD49" s="29">
        <v>2</v>
      </c>
      <c r="AE49" s="29">
        <v>1</v>
      </c>
      <c r="AF49" s="32">
        <v>3</v>
      </c>
    </row>
    <row r="50" spans="2:32" x14ac:dyDescent="0.15">
      <c r="B50" s="1" t="s">
        <v>191</v>
      </c>
      <c r="D50" s="147" t="s">
        <v>291</v>
      </c>
      <c r="E50" s="52">
        <v>27</v>
      </c>
      <c r="F50" s="54">
        <v>6.3</v>
      </c>
      <c r="G50" s="55">
        <v>6.09</v>
      </c>
      <c r="H50" s="110">
        <f t="shared" si="10"/>
        <v>5.5</v>
      </c>
      <c r="I50" s="54">
        <f t="shared" si="11"/>
        <v>0.20370370370370369</v>
      </c>
      <c r="J50" s="29">
        <v>1</v>
      </c>
      <c r="K50" s="31">
        <v>4</v>
      </c>
      <c r="L50" s="32">
        <v>3</v>
      </c>
      <c r="N50" s="151" t="s">
        <v>291</v>
      </c>
      <c r="O50" s="29">
        <v>5</v>
      </c>
      <c r="P50" s="57">
        <v>5.4</v>
      </c>
      <c r="Q50" s="57">
        <v>5.4</v>
      </c>
      <c r="R50" s="110">
        <f>T50*3+U50-V50/2</f>
        <v>0</v>
      </c>
      <c r="S50" s="57">
        <f>R50/O50</f>
        <v>0</v>
      </c>
      <c r="T50" s="29"/>
      <c r="U50" s="29"/>
      <c r="V50" s="32"/>
      <c r="W50" s="58"/>
      <c r="X50" s="152"/>
      <c r="Y50" s="131"/>
      <c r="Z50" s="130"/>
      <c r="AA50" s="130"/>
      <c r="AB50" s="142"/>
      <c r="AC50" s="130"/>
      <c r="AD50" s="131"/>
      <c r="AE50" s="131"/>
      <c r="AF50" s="134"/>
    </row>
    <row r="51" spans="2:32" x14ac:dyDescent="0.15">
      <c r="B51" s="1" t="s">
        <v>221</v>
      </c>
      <c r="D51" s="147" t="s">
        <v>308</v>
      </c>
      <c r="E51" s="52">
        <v>22</v>
      </c>
      <c r="F51" s="54">
        <v>6.3</v>
      </c>
      <c r="G51" s="56">
        <v>5.8</v>
      </c>
      <c r="H51" s="110">
        <f t="shared" si="10"/>
        <v>13</v>
      </c>
      <c r="I51" s="55">
        <f t="shared" si="11"/>
        <v>0.59090909090909094</v>
      </c>
      <c r="J51" s="31">
        <v>4</v>
      </c>
      <c r="K51" s="31">
        <v>4</v>
      </c>
      <c r="L51" s="32">
        <v>6</v>
      </c>
      <c r="N51" s="152"/>
      <c r="O51" s="131"/>
      <c r="P51" s="130"/>
      <c r="Q51" s="130"/>
      <c r="R51" s="142"/>
      <c r="S51" s="131"/>
      <c r="T51" s="131"/>
      <c r="U51" s="131"/>
      <c r="V51" s="134"/>
      <c r="W51" s="58"/>
      <c r="X51" s="152"/>
      <c r="Y51" s="131"/>
      <c r="Z51" s="130"/>
      <c r="AA51" s="130"/>
      <c r="AB51" s="142"/>
      <c r="AC51" s="130"/>
      <c r="AD51" s="131"/>
      <c r="AE51" s="131"/>
      <c r="AF51" s="134"/>
    </row>
    <row r="52" spans="2:32" x14ac:dyDescent="0.15">
      <c r="B52" s="1" t="s">
        <v>216</v>
      </c>
      <c r="D52" s="147" t="s">
        <v>293</v>
      </c>
      <c r="E52" s="52">
        <v>29</v>
      </c>
      <c r="F52" s="54">
        <v>6.29</v>
      </c>
      <c r="G52" s="56">
        <v>5.86</v>
      </c>
      <c r="H52" s="110">
        <f t="shared" si="10"/>
        <v>13.5</v>
      </c>
      <c r="I52" s="55">
        <f t="shared" si="11"/>
        <v>0.46551724137931033</v>
      </c>
      <c r="J52" s="31">
        <v>4</v>
      </c>
      <c r="K52" s="31">
        <v>4</v>
      </c>
      <c r="L52" s="32">
        <v>5</v>
      </c>
      <c r="N52" s="151" t="s">
        <v>370</v>
      </c>
      <c r="O52" s="29">
        <v>24</v>
      </c>
      <c r="P52" s="54">
        <v>6.25</v>
      </c>
      <c r="Q52" s="56">
        <v>5.85</v>
      </c>
      <c r="R52" s="110">
        <f>T52*3+U52-V52/2</f>
        <v>9.5</v>
      </c>
      <c r="S52" s="55">
        <f>R52/O52</f>
        <v>0.39583333333333331</v>
      </c>
      <c r="T52" s="29">
        <v>3</v>
      </c>
      <c r="U52" s="29">
        <v>2</v>
      </c>
      <c r="V52" s="32">
        <v>3</v>
      </c>
      <c r="W52" s="58"/>
      <c r="X52" s="151" t="s">
        <v>370</v>
      </c>
      <c r="Y52" s="29">
        <v>9</v>
      </c>
      <c r="Z52" s="53">
        <v>7.06</v>
      </c>
      <c r="AA52" s="55">
        <v>6.06</v>
      </c>
      <c r="AB52" s="110">
        <f>AD52*3+AE52-AF52/2</f>
        <v>9</v>
      </c>
      <c r="AC52" s="53">
        <f>AB52/Y52</f>
        <v>1</v>
      </c>
      <c r="AD52" s="29">
        <v>3</v>
      </c>
      <c r="AE52" s="29"/>
      <c r="AF52" s="32"/>
    </row>
    <row r="53" spans="2:32" x14ac:dyDescent="0.15">
      <c r="B53" s="1" t="s">
        <v>211</v>
      </c>
      <c r="D53" s="147" t="s">
        <v>291</v>
      </c>
      <c r="E53" s="52">
        <v>31</v>
      </c>
      <c r="F53" s="54">
        <v>6.29</v>
      </c>
      <c r="G53" s="56">
        <v>5.94</v>
      </c>
      <c r="H53" s="110">
        <f t="shared" si="10"/>
        <v>14</v>
      </c>
      <c r="I53" s="55">
        <f t="shared" si="11"/>
        <v>0.45161290322580644</v>
      </c>
      <c r="J53" s="31">
        <v>5</v>
      </c>
      <c r="K53" s="29">
        <v>1</v>
      </c>
      <c r="L53" s="32">
        <v>4</v>
      </c>
      <c r="N53" s="152"/>
      <c r="O53" s="131"/>
      <c r="P53" s="130"/>
      <c r="Q53" s="130"/>
      <c r="R53" s="142"/>
      <c r="S53" s="131"/>
      <c r="T53" s="131"/>
      <c r="U53" s="131"/>
      <c r="V53" s="134"/>
      <c r="W53" s="58"/>
      <c r="X53" s="151" t="s">
        <v>371</v>
      </c>
      <c r="Y53" s="29">
        <v>8</v>
      </c>
      <c r="Z53" s="55">
        <v>6.5</v>
      </c>
      <c r="AA53" s="55">
        <v>6.13</v>
      </c>
      <c r="AB53" s="110">
        <f>AD53*3+AE53-AF53/2</f>
        <v>3</v>
      </c>
      <c r="AC53" s="55">
        <f>AB53/Y53</f>
        <v>0.375</v>
      </c>
      <c r="AD53" s="29">
        <v>1</v>
      </c>
      <c r="AE53" s="29"/>
      <c r="AF53" s="32"/>
    </row>
    <row r="54" spans="2:32" x14ac:dyDescent="0.15">
      <c r="B54" s="1" t="s">
        <v>214</v>
      </c>
      <c r="D54" s="147" t="s">
        <v>286</v>
      </c>
      <c r="E54" s="52">
        <v>33</v>
      </c>
      <c r="F54" s="54">
        <v>6.27</v>
      </c>
      <c r="G54" s="56">
        <v>5.92</v>
      </c>
      <c r="H54" s="110">
        <f t="shared" si="10"/>
        <v>12.5</v>
      </c>
      <c r="I54" s="55">
        <f t="shared" si="11"/>
        <v>0.37878787878787878</v>
      </c>
      <c r="J54" s="29">
        <v>3</v>
      </c>
      <c r="K54" s="31">
        <v>5</v>
      </c>
      <c r="L54" s="32">
        <v>3</v>
      </c>
      <c r="N54" s="151" t="s">
        <v>286</v>
      </c>
      <c r="O54" s="29">
        <v>36</v>
      </c>
      <c r="P54" s="56">
        <v>5.97</v>
      </c>
      <c r="Q54" s="57">
        <v>5.63</v>
      </c>
      <c r="R54" s="110">
        <f t="shared" ref="R54:R63" si="14">T54*3+U54-V54/2</f>
        <v>12.5</v>
      </c>
      <c r="S54" s="55">
        <f t="shared" ref="S54:S63" si="15">R54/O54</f>
        <v>0.34722222222222221</v>
      </c>
      <c r="T54" s="31">
        <v>4</v>
      </c>
      <c r="U54" s="29">
        <v>1</v>
      </c>
      <c r="V54" s="32">
        <v>1</v>
      </c>
      <c r="W54" s="58"/>
      <c r="X54" s="151" t="s">
        <v>286</v>
      </c>
      <c r="Y54" s="29">
        <v>29</v>
      </c>
      <c r="Z54" s="53">
        <v>6.95</v>
      </c>
      <c r="AA54" s="53">
        <v>6.22</v>
      </c>
      <c r="AB54" s="110">
        <f>AD54*3+AE54-AF54/2</f>
        <v>21</v>
      </c>
      <c r="AC54" s="53">
        <f>AB54/Y54</f>
        <v>0.72413793103448276</v>
      </c>
      <c r="AD54" s="171">
        <v>7</v>
      </c>
      <c r="AE54" s="29"/>
      <c r="AF54" s="32"/>
    </row>
    <row r="55" spans="2:32" x14ac:dyDescent="0.15">
      <c r="B55" s="1" t="s">
        <v>188</v>
      </c>
      <c r="D55" s="147" t="s">
        <v>295</v>
      </c>
      <c r="E55" s="52">
        <v>33</v>
      </c>
      <c r="F55" s="54">
        <v>6.27</v>
      </c>
      <c r="G55" s="55">
        <v>6.09</v>
      </c>
      <c r="H55" s="110">
        <f t="shared" si="10"/>
        <v>6</v>
      </c>
      <c r="I55" s="54">
        <f t="shared" si="11"/>
        <v>0.18181818181818182</v>
      </c>
      <c r="J55" s="29">
        <v>2</v>
      </c>
      <c r="K55" s="29">
        <v>3</v>
      </c>
      <c r="L55" s="32">
        <v>6</v>
      </c>
      <c r="N55" s="151" t="s">
        <v>295</v>
      </c>
      <c r="O55" s="29">
        <v>37</v>
      </c>
      <c r="P55" s="53">
        <v>6.84</v>
      </c>
      <c r="Q55" s="53">
        <v>6.28</v>
      </c>
      <c r="R55" s="110">
        <f t="shared" si="14"/>
        <v>20.5</v>
      </c>
      <c r="S55" s="55">
        <f t="shared" si="15"/>
        <v>0.55405405405405406</v>
      </c>
      <c r="T55" s="31">
        <v>6</v>
      </c>
      <c r="U55" s="31">
        <v>4</v>
      </c>
      <c r="V55" s="32">
        <v>3</v>
      </c>
      <c r="W55" s="58"/>
      <c r="X55" s="151" t="s">
        <v>298</v>
      </c>
      <c r="Y55" s="29">
        <v>27</v>
      </c>
      <c r="Z55" s="57">
        <v>5.69</v>
      </c>
      <c r="AA55" s="57">
        <v>5.5</v>
      </c>
      <c r="AB55" s="110">
        <f>AD55*3+AE55-AF55/2</f>
        <v>5</v>
      </c>
      <c r="AC55" s="54">
        <f>AB55/Y55</f>
        <v>0.18518518518518517</v>
      </c>
      <c r="AD55" s="29">
        <v>1</v>
      </c>
      <c r="AE55" s="29">
        <v>3</v>
      </c>
      <c r="AF55" s="32">
        <v>2</v>
      </c>
    </row>
    <row r="56" spans="2:32" x14ac:dyDescent="0.15">
      <c r="B56" s="1" t="s">
        <v>194</v>
      </c>
      <c r="D56" s="147" t="s">
        <v>292</v>
      </c>
      <c r="E56" s="52">
        <v>27</v>
      </c>
      <c r="F56" s="54">
        <v>6.24</v>
      </c>
      <c r="G56" s="55">
        <v>6.06</v>
      </c>
      <c r="H56" s="110">
        <f t="shared" si="10"/>
        <v>6</v>
      </c>
      <c r="I56" s="54">
        <f t="shared" si="11"/>
        <v>0.22222222222222221</v>
      </c>
      <c r="J56" s="29">
        <v>2</v>
      </c>
      <c r="K56" s="31">
        <v>4</v>
      </c>
      <c r="L56" s="69">
        <v>8</v>
      </c>
      <c r="N56" s="151" t="s">
        <v>292</v>
      </c>
      <c r="O56" s="29">
        <v>31</v>
      </c>
      <c r="P56" s="54">
        <v>6.15</v>
      </c>
      <c r="Q56" s="55">
        <v>6.18</v>
      </c>
      <c r="R56" s="110">
        <f t="shared" si="14"/>
        <v>-1</v>
      </c>
      <c r="S56" s="81">
        <f t="shared" si="15"/>
        <v>-3.2258064516129031E-2</v>
      </c>
      <c r="T56" s="29">
        <v>1</v>
      </c>
      <c r="U56" s="29">
        <v>2</v>
      </c>
      <c r="V56" s="70">
        <v>12</v>
      </c>
      <c r="W56" s="58"/>
      <c r="X56" s="152"/>
      <c r="Y56" s="131"/>
      <c r="Z56" s="130"/>
      <c r="AA56" s="130"/>
      <c r="AB56" s="142"/>
      <c r="AC56" s="130"/>
      <c r="AD56" s="131"/>
      <c r="AE56" s="131"/>
      <c r="AF56" s="134"/>
    </row>
    <row r="57" spans="2:32" x14ac:dyDescent="0.15">
      <c r="B57" s="1" t="s">
        <v>222</v>
      </c>
      <c r="D57" s="147" t="s">
        <v>308</v>
      </c>
      <c r="E57" s="52">
        <v>15</v>
      </c>
      <c r="F57" s="54">
        <v>6.2</v>
      </c>
      <c r="G57" s="56">
        <v>5.77</v>
      </c>
      <c r="H57" s="110">
        <f t="shared" si="10"/>
        <v>6.5</v>
      </c>
      <c r="I57" s="55">
        <f t="shared" si="11"/>
        <v>0.43333333333333335</v>
      </c>
      <c r="J57" s="29">
        <v>2</v>
      </c>
      <c r="K57" s="29">
        <v>2</v>
      </c>
      <c r="L57" s="32">
        <v>3</v>
      </c>
      <c r="N57" s="151" t="s">
        <v>291</v>
      </c>
      <c r="O57" s="29">
        <v>24</v>
      </c>
      <c r="P57" s="54">
        <v>6.33</v>
      </c>
      <c r="Q57" s="54">
        <v>6.04</v>
      </c>
      <c r="R57" s="110">
        <f t="shared" si="14"/>
        <v>7</v>
      </c>
      <c r="S57" s="54">
        <f t="shared" si="15"/>
        <v>0.29166666666666669</v>
      </c>
      <c r="T57" s="29">
        <v>3</v>
      </c>
      <c r="U57" s="29">
        <v>1</v>
      </c>
      <c r="V57" s="32">
        <v>6</v>
      </c>
      <c r="W57" s="58"/>
      <c r="X57" s="151" t="s">
        <v>288</v>
      </c>
      <c r="Y57" s="29">
        <v>18</v>
      </c>
      <c r="Z57" s="53">
        <v>6.72</v>
      </c>
      <c r="AA57" s="56">
        <v>5.89</v>
      </c>
      <c r="AB57" s="110">
        <f>AD57*3+AE57-AF57/2</f>
        <v>15</v>
      </c>
      <c r="AC57" s="53">
        <f>AB57/Y57</f>
        <v>0.83333333333333337</v>
      </c>
      <c r="AD57" s="171">
        <v>5</v>
      </c>
      <c r="AE57" s="29">
        <v>1</v>
      </c>
      <c r="AF57" s="32">
        <v>2</v>
      </c>
    </row>
    <row r="58" spans="2:32" x14ac:dyDescent="0.15">
      <c r="B58" s="1" t="s">
        <v>172</v>
      </c>
      <c r="D58" s="147" t="s">
        <v>293</v>
      </c>
      <c r="E58" s="52">
        <v>15</v>
      </c>
      <c r="F58" s="54">
        <v>6.2</v>
      </c>
      <c r="G58" s="55">
        <v>6.17</v>
      </c>
      <c r="H58" s="110">
        <f t="shared" si="10"/>
        <v>0.5</v>
      </c>
      <c r="I58" s="56">
        <f t="shared" si="11"/>
        <v>3.3333333333333333E-2</v>
      </c>
      <c r="J58" s="29">
        <v>1</v>
      </c>
      <c r="K58" s="29">
        <v>1</v>
      </c>
      <c r="L58" s="69">
        <v>7</v>
      </c>
      <c r="N58" s="151" t="s">
        <v>285</v>
      </c>
      <c r="O58" s="29">
        <v>20</v>
      </c>
      <c r="P58" s="56">
        <v>5.95</v>
      </c>
      <c r="Q58" s="54">
        <v>5.97</v>
      </c>
      <c r="R58" s="110">
        <f t="shared" si="14"/>
        <v>0.5</v>
      </c>
      <c r="S58" s="56">
        <f t="shared" si="15"/>
        <v>2.5000000000000001E-2</v>
      </c>
      <c r="T58" s="29">
        <v>1</v>
      </c>
      <c r="U58" s="29">
        <v>1</v>
      </c>
      <c r="V58" s="69">
        <v>7</v>
      </c>
      <c r="W58" s="58"/>
      <c r="X58" s="151" t="s">
        <v>285</v>
      </c>
      <c r="Y58" s="29">
        <v>21</v>
      </c>
      <c r="Z58" s="57">
        <v>5.79</v>
      </c>
      <c r="AA58" s="56">
        <v>5.88</v>
      </c>
      <c r="AB58" s="110">
        <f>AD58*3+AE58-AF58/2</f>
        <v>-2</v>
      </c>
      <c r="AC58" s="57">
        <f>AB58/Y58</f>
        <v>-9.5238095238095233E-2</v>
      </c>
      <c r="AD58" s="29"/>
      <c r="AE58" s="29"/>
      <c r="AF58" s="32">
        <v>4</v>
      </c>
    </row>
    <row r="59" spans="2:32" x14ac:dyDescent="0.15">
      <c r="B59" s="1" t="s">
        <v>220</v>
      </c>
      <c r="D59" s="147" t="s">
        <v>286</v>
      </c>
      <c r="E59" s="52">
        <v>31</v>
      </c>
      <c r="F59" s="54">
        <v>6.19</v>
      </c>
      <c r="G59" s="56">
        <v>5.82</v>
      </c>
      <c r="H59" s="110">
        <f t="shared" si="10"/>
        <v>11.5</v>
      </c>
      <c r="I59" s="55">
        <f t="shared" si="11"/>
        <v>0.37096774193548387</v>
      </c>
      <c r="J59" s="31">
        <v>4</v>
      </c>
      <c r="K59" s="29">
        <v>2</v>
      </c>
      <c r="L59" s="32">
        <v>5</v>
      </c>
      <c r="N59" s="151" t="s">
        <v>286</v>
      </c>
      <c r="O59" s="29">
        <v>6</v>
      </c>
      <c r="P59" s="54">
        <v>6.33</v>
      </c>
      <c r="Q59" s="55">
        <v>6.17</v>
      </c>
      <c r="R59" s="110">
        <f t="shared" si="14"/>
        <v>1</v>
      </c>
      <c r="S59" s="54">
        <f t="shared" si="15"/>
        <v>0.16666666666666666</v>
      </c>
      <c r="T59" s="29"/>
      <c r="U59" s="29">
        <v>1</v>
      </c>
      <c r="V59" s="32"/>
      <c r="W59" s="58"/>
      <c r="X59" s="152"/>
      <c r="Y59" s="131"/>
      <c r="Z59" s="130"/>
      <c r="AA59" s="130"/>
      <c r="AB59" s="142"/>
      <c r="AC59" s="130"/>
      <c r="AD59" s="131"/>
      <c r="AE59" s="131"/>
      <c r="AF59" s="134"/>
    </row>
    <row r="60" spans="2:32" x14ac:dyDescent="0.15">
      <c r="B60" s="1" t="s">
        <v>197</v>
      </c>
      <c r="D60" s="147" t="s">
        <v>295</v>
      </c>
      <c r="E60" s="52">
        <v>29</v>
      </c>
      <c r="F60" s="54">
        <v>6.17</v>
      </c>
      <c r="G60" s="54">
        <v>6.03</v>
      </c>
      <c r="H60" s="110">
        <f t="shared" si="10"/>
        <v>7</v>
      </c>
      <c r="I60" s="54">
        <f t="shared" si="11"/>
        <v>0.2413793103448276</v>
      </c>
      <c r="J60" s="31">
        <v>4</v>
      </c>
      <c r="K60" s="29">
        <v>2</v>
      </c>
      <c r="L60" s="70">
        <v>14</v>
      </c>
      <c r="N60" s="151" t="s">
        <v>295</v>
      </c>
      <c r="O60" s="29">
        <v>18</v>
      </c>
      <c r="P60" s="54">
        <v>6.19</v>
      </c>
      <c r="Q60" s="55">
        <v>6.06</v>
      </c>
      <c r="R60" s="110">
        <f t="shared" si="14"/>
        <v>2.5</v>
      </c>
      <c r="S60" s="56">
        <f t="shared" si="15"/>
        <v>0.1388888888888889</v>
      </c>
      <c r="T60" s="29">
        <v>1</v>
      </c>
      <c r="U60" s="29">
        <v>2</v>
      </c>
      <c r="V60" s="32">
        <v>5</v>
      </c>
      <c r="W60" s="58"/>
      <c r="X60" s="152"/>
      <c r="Y60" s="131"/>
      <c r="Z60" s="130"/>
      <c r="AA60" s="130"/>
      <c r="AB60" s="142"/>
      <c r="AC60" s="130"/>
      <c r="AD60" s="131"/>
      <c r="AE60" s="131"/>
      <c r="AF60" s="134"/>
    </row>
    <row r="61" spans="2:32" x14ac:dyDescent="0.15">
      <c r="B61" s="1" t="s">
        <v>184</v>
      </c>
      <c r="D61" s="147" t="s">
        <v>295</v>
      </c>
      <c r="E61" s="52">
        <v>27</v>
      </c>
      <c r="F61" s="54">
        <v>6.15</v>
      </c>
      <c r="G61" s="55">
        <v>6.11</v>
      </c>
      <c r="H61" s="110">
        <f t="shared" si="10"/>
        <v>1</v>
      </c>
      <c r="I61" s="56">
        <f t="shared" si="11"/>
        <v>3.7037037037037035E-2</v>
      </c>
      <c r="J61" s="29">
        <v>1</v>
      </c>
      <c r="K61" s="29">
        <v>2</v>
      </c>
      <c r="L61" s="69">
        <v>8</v>
      </c>
      <c r="N61" s="151" t="s">
        <v>288</v>
      </c>
      <c r="O61" s="29">
        <v>5</v>
      </c>
      <c r="P61" s="57">
        <v>5.4</v>
      </c>
      <c r="Q61" s="57">
        <v>5.6</v>
      </c>
      <c r="R61" s="110">
        <f t="shared" si="14"/>
        <v>-1</v>
      </c>
      <c r="S61" s="81">
        <f t="shared" si="15"/>
        <v>-0.2</v>
      </c>
      <c r="T61" s="29"/>
      <c r="U61" s="29"/>
      <c r="V61" s="32">
        <v>2</v>
      </c>
      <c r="W61" s="58"/>
      <c r="X61" s="151" t="s">
        <v>288</v>
      </c>
      <c r="Y61" s="29">
        <v>22</v>
      </c>
      <c r="Z61" s="57">
        <v>5.73</v>
      </c>
      <c r="AA61" s="57">
        <v>5.61</v>
      </c>
      <c r="AB61" s="110">
        <f>AD61*3+AE61-AF61/2</f>
        <v>2.5</v>
      </c>
      <c r="AC61" s="56">
        <f>AB61/Y61</f>
        <v>0.11363636363636363</v>
      </c>
      <c r="AD61" s="29">
        <v>1</v>
      </c>
      <c r="AE61" s="29">
        <v>1</v>
      </c>
      <c r="AF61" s="32">
        <v>3</v>
      </c>
    </row>
    <row r="62" spans="2:32" x14ac:dyDescent="0.15">
      <c r="B62" s="1" t="s">
        <v>177</v>
      </c>
      <c r="D62" s="147" t="s">
        <v>287</v>
      </c>
      <c r="E62" s="52">
        <v>34</v>
      </c>
      <c r="F62" s="54">
        <v>6.15</v>
      </c>
      <c r="G62" s="55">
        <v>6.15</v>
      </c>
      <c r="H62" s="110">
        <f t="shared" si="10"/>
        <v>0</v>
      </c>
      <c r="I62" s="57">
        <f t="shared" si="11"/>
        <v>0</v>
      </c>
      <c r="J62" s="29">
        <v>2</v>
      </c>
      <c r="K62" s="29">
        <v>1</v>
      </c>
      <c r="L62" s="70">
        <v>14</v>
      </c>
      <c r="N62" s="151" t="s">
        <v>287</v>
      </c>
      <c r="O62" s="29">
        <v>37</v>
      </c>
      <c r="P62" s="54">
        <v>6.14</v>
      </c>
      <c r="Q62" s="55">
        <v>6.12</v>
      </c>
      <c r="R62" s="110">
        <f t="shared" si="14"/>
        <v>0.5</v>
      </c>
      <c r="S62" s="56">
        <f t="shared" si="15"/>
        <v>1.3513513513513514E-2</v>
      </c>
      <c r="T62" s="29">
        <v>1</v>
      </c>
      <c r="U62" s="29">
        <v>1</v>
      </c>
      <c r="V62" s="69">
        <v>7</v>
      </c>
      <c r="W62" s="58"/>
      <c r="X62" s="151" t="s">
        <v>287</v>
      </c>
      <c r="Y62" s="29">
        <v>36</v>
      </c>
      <c r="Z62" s="54">
        <v>6.25</v>
      </c>
      <c r="AA62" s="55">
        <v>6.17</v>
      </c>
      <c r="AB62" s="110">
        <f>AD62*3+AE62-AF62/2</f>
        <v>3</v>
      </c>
      <c r="AC62" s="56">
        <f>AB62/Y62</f>
        <v>8.3333333333333329E-2</v>
      </c>
      <c r="AD62" s="29">
        <v>2</v>
      </c>
      <c r="AE62" s="29"/>
      <c r="AF62" s="32">
        <v>6</v>
      </c>
    </row>
    <row r="63" spans="2:32" x14ac:dyDescent="0.15">
      <c r="B63" s="1" t="s">
        <v>179</v>
      </c>
      <c r="D63" s="147" t="s">
        <v>287</v>
      </c>
      <c r="E63" s="52">
        <v>29</v>
      </c>
      <c r="F63" s="54">
        <v>6.1</v>
      </c>
      <c r="G63" s="55">
        <v>6.14</v>
      </c>
      <c r="H63" s="110">
        <f t="shared" si="10"/>
        <v>3</v>
      </c>
      <c r="I63" s="56">
        <f t="shared" si="11"/>
        <v>0.10344827586206896</v>
      </c>
      <c r="J63" s="29">
        <v>3</v>
      </c>
      <c r="K63" s="29">
        <v>2</v>
      </c>
      <c r="L63" s="70">
        <v>16</v>
      </c>
      <c r="N63" s="151" t="s">
        <v>287</v>
      </c>
      <c r="O63" s="29">
        <v>31</v>
      </c>
      <c r="P63" s="54">
        <v>6.26</v>
      </c>
      <c r="Q63" s="54">
        <v>5.98</v>
      </c>
      <c r="R63" s="110">
        <f t="shared" si="14"/>
        <v>8.5</v>
      </c>
      <c r="S63" s="54">
        <f t="shared" si="15"/>
        <v>0.27419354838709675</v>
      </c>
      <c r="T63" s="31">
        <v>4</v>
      </c>
      <c r="U63" s="29">
        <v>2</v>
      </c>
      <c r="V63" s="70">
        <v>11</v>
      </c>
      <c r="W63" s="58"/>
      <c r="X63" s="151" t="s">
        <v>287</v>
      </c>
      <c r="Y63" s="29">
        <v>29</v>
      </c>
      <c r="Z63" s="55">
        <v>6.48</v>
      </c>
      <c r="AA63" s="55">
        <v>6.1</v>
      </c>
      <c r="AB63" s="110">
        <f>AD63*3+AE63-AF63/2</f>
        <v>11</v>
      </c>
      <c r="AC63" s="55">
        <f>AB63/Y63</f>
        <v>0.37931034482758619</v>
      </c>
      <c r="AD63" s="171">
        <v>5</v>
      </c>
      <c r="AE63" s="29"/>
      <c r="AF63" s="69">
        <v>8</v>
      </c>
    </row>
    <row r="64" spans="2:32" x14ac:dyDescent="0.15">
      <c r="B64" s="1" t="s">
        <v>203</v>
      </c>
      <c r="D64" s="147" t="s">
        <v>298</v>
      </c>
      <c r="E64" s="52">
        <v>34</v>
      </c>
      <c r="F64" s="54">
        <v>6.1</v>
      </c>
      <c r="G64" s="54">
        <v>5.99</v>
      </c>
      <c r="H64" s="110">
        <f t="shared" si="10"/>
        <v>4</v>
      </c>
      <c r="I64" s="56">
        <f t="shared" si="11"/>
        <v>0.11764705882352941</v>
      </c>
      <c r="J64" s="29">
        <v>1</v>
      </c>
      <c r="K64" s="31">
        <v>4</v>
      </c>
      <c r="L64" s="32">
        <v>6</v>
      </c>
      <c r="N64" s="152"/>
      <c r="O64" s="131"/>
      <c r="P64" s="130"/>
      <c r="Q64" s="130"/>
      <c r="R64" s="142"/>
      <c r="S64" s="130"/>
      <c r="T64" s="131"/>
      <c r="U64" s="131"/>
      <c r="V64" s="134"/>
      <c r="W64" s="58"/>
      <c r="X64" s="151" t="s">
        <v>298</v>
      </c>
      <c r="Y64" s="29">
        <v>3</v>
      </c>
      <c r="Z64" s="56">
        <v>6</v>
      </c>
      <c r="AA64" s="54">
        <v>6</v>
      </c>
      <c r="AB64" s="110">
        <f>AD64*3+AE64-AF64/2</f>
        <v>0</v>
      </c>
      <c r="AC64" s="57">
        <f>AB64/Y64</f>
        <v>0</v>
      </c>
      <c r="AD64" s="29"/>
      <c r="AE64" s="29"/>
      <c r="AF64" s="32"/>
    </row>
    <row r="65" spans="2:32" x14ac:dyDescent="0.15">
      <c r="B65" s="1" t="s">
        <v>186</v>
      </c>
      <c r="D65" s="147" t="s">
        <v>283</v>
      </c>
      <c r="E65" s="52">
        <v>35</v>
      </c>
      <c r="F65" s="54">
        <v>6.1</v>
      </c>
      <c r="G65" s="55">
        <v>6.1</v>
      </c>
      <c r="H65" s="110">
        <f t="shared" si="10"/>
        <v>0</v>
      </c>
      <c r="I65" s="57">
        <f t="shared" si="11"/>
        <v>0</v>
      </c>
      <c r="J65" s="29"/>
      <c r="K65" s="29">
        <v>3</v>
      </c>
      <c r="L65" s="32">
        <v>6</v>
      </c>
      <c r="N65" s="152"/>
      <c r="O65" s="131"/>
      <c r="P65" s="130"/>
      <c r="Q65" s="130"/>
      <c r="R65" s="142"/>
      <c r="S65" s="130"/>
      <c r="T65" s="131"/>
      <c r="U65" s="131"/>
      <c r="V65" s="134"/>
      <c r="W65" s="58"/>
      <c r="X65" s="152"/>
      <c r="Y65" s="131"/>
      <c r="Z65" s="130"/>
      <c r="AA65" s="130"/>
      <c r="AB65" s="142"/>
      <c r="AC65" s="130"/>
      <c r="AD65" s="131"/>
      <c r="AE65" s="131"/>
      <c r="AF65" s="134"/>
    </row>
    <row r="66" spans="2:32" x14ac:dyDescent="0.15">
      <c r="B66" s="1" t="s">
        <v>199</v>
      </c>
      <c r="D66" s="147" t="s">
        <v>285</v>
      </c>
      <c r="E66" s="52">
        <v>32</v>
      </c>
      <c r="F66" s="56">
        <v>6.09</v>
      </c>
      <c r="G66" s="54">
        <v>6.02</v>
      </c>
      <c r="H66" s="110">
        <f t="shared" si="10"/>
        <v>2.5</v>
      </c>
      <c r="I66" s="56">
        <f t="shared" si="11"/>
        <v>7.8125E-2</v>
      </c>
      <c r="J66" s="29">
        <v>1</v>
      </c>
      <c r="K66" s="31">
        <v>4</v>
      </c>
      <c r="L66" s="69">
        <v>9</v>
      </c>
      <c r="N66" s="151" t="s">
        <v>285</v>
      </c>
      <c r="O66" s="29">
        <v>26</v>
      </c>
      <c r="P66" s="53">
        <v>6.71</v>
      </c>
      <c r="Q66" s="53">
        <v>6.23</v>
      </c>
      <c r="R66" s="110">
        <f>T66*3+U66-V66/2</f>
        <v>12.5</v>
      </c>
      <c r="S66" s="55">
        <f>R66/O66</f>
        <v>0.48076923076923078</v>
      </c>
      <c r="T66" s="31">
        <v>4</v>
      </c>
      <c r="U66" s="29">
        <v>2</v>
      </c>
      <c r="V66" s="32">
        <v>3</v>
      </c>
      <c r="W66" s="58"/>
      <c r="X66" s="152"/>
      <c r="Y66" s="131"/>
      <c r="Z66" s="130"/>
      <c r="AA66" s="130"/>
      <c r="AB66" s="142"/>
      <c r="AC66" s="130"/>
      <c r="AD66" s="131"/>
      <c r="AE66" s="131"/>
      <c r="AF66" s="134"/>
    </row>
    <row r="67" spans="2:32" x14ac:dyDescent="0.15">
      <c r="B67" s="1" t="s">
        <v>168</v>
      </c>
      <c r="D67" s="147" t="s">
        <v>285</v>
      </c>
      <c r="E67" s="52">
        <v>36</v>
      </c>
      <c r="F67" s="56">
        <v>6.08</v>
      </c>
      <c r="G67" s="55">
        <v>6.18</v>
      </c>
      <c r="H67" s="110">
        <f t="shared" ref="H67:H77" si="16">J67*3+K67-L67/2</f>
        <v>0.5</v>
      </c>
      <c r="I67" s="57">
        <f t="shared" ref="I67:I77" si="17">H67/E67</f>
        <v>1.3888888888888888E-2</v>
      </c>
      <c r="J67" s="29">
        <v>1</v>
      </c>
      <c r="K67" s="29">
        <v>1</v>
      </c>
      <c r="L67" s="69">
        <v>7</v>
      </c>
      <c r="N67" s="152"/>
      <c r="O67" s="131"/>
      <c r="P67" s="130"/>
      <c r="Q67" s="130"/>
      <c r="R67" s="142"/>
      <c r="S67" s="130"/>
      <c r="T67" s="131"/>
      <c r="U67" s="131"/>
      <c r="V67" s="134"/>
      <c r="W67" s="58"/>
      <c r="X67" s="152"/>
      <c r="Y67" s="131"/>
      <c r="Z67" s="130"/>
      <c r="AA67" s="130"/>
      <c r="AB67" s="142"/>
      <c r="AC67" s="130"/>
      <c r="AD67" s="131"/>
      <c r="AE67" s="131"/>
      <c r="AF67" s="134"/>
    </row>
    <row r="68" spans="2:32" x14ac:dyDescent="0.15">
      <c r="B68" s="1" t="s">
        <v>166</v>
      </c>
      <c r="D68" s="147" t="s">
        <v>298</v>
      </c>
      <c r="E68" s="52">
        <v>15</v>
      </c>
      <c r="F68" s="56">
        <v>6.07</v>
      </c>
      <c r="G68" s="53">
        <v>6.2</v>
      </c>
      <c r="H68" s="110">
        <f t="shared" si="16"/>
        <v>-2</v>
      </c>
      <c r="I68" s="57">
        <f t="shared" si="17"/>
        <v>-0.13333333333333333</v>
      </c>
      <c r="J68" s="29"/>
      <c r="K68" s="29"/>
      <c r="L68" s="32">
        <v>4</v>
      </c>
      <c r="N68" s="151" t="s">
        <v>286</v>
      </c>
      <c r="O68" s="29">
        <v>3</v>
      </c>
      <c r="P68" s="57">
        <v>5.17</v>
      </c>
      <c r="Q68" s="57">
        <v>5.17</v>
      </c>
      <c r="R68" s="110">
        <f>T68*3+U68-V68/2</f>
        <v>0</v>
      </c>
      <c r="S68" s="57">
        <f>R68/O68</f>
        <v>0</v>
      </c>
      <c r="T68" s="29"/>
      <c r="U68" s="29"/>
      <c r="V68" s="32"/>
      <c r="W68" s="58"/>
      <c r="X68" s="151" t="s">
        <v>298</v>
      </c>
      <c r="Y68" s="29">
        <v>34</v>
      </c>
      <c r="Z68" s="54">
        <v>6.15</v>
      </c>
      <c r="AA68" s="55">
        <v>6.06</v>
      </c>
      <c r="AB68" s="110">
        <f>AD68*3+AE68-AF68/2</f>
        <v>3</v>
      </c>
      <c r="AC68" s="56">
        <f>AB68/Y68</f>
        <v>8.8235294117647065E-2</v>
      </c>
      <c r="AD68" s="29">
        <v>1</v>
      </c>
      <c r="AE68" s="29">
        <v>1</v>
      </c>
      <c r="AF68" s="32">
        <v>2</v>
      </c>
    </row>
    <row r="69" spans="2:32" x14ac:dyDescent="0.15">
      <c r="B69" s="1" t="s">
        <v>227</v>
      </c>
      <c r="D69" s="147" t="s">
        <v>286</v>
      </c>
      <c r="E69" s="52">
        <v>22</v>
      </c>
      <c r="F69" s="56">
        <v>6.07</v>
      </c>
      <c r="G69" s="57">
        <v>5.48</v>
      </c>
      <c r="H69" s="110">
        <f t="shared" si="16"/>
        <v>16</v>
      </c>
      <c r="I69" s="53">
        <f t="shared" si="17"/>
        <v>0.72727272727272729</v>
      </c>
      <c r="J69" s="31">
        <v>5</v>
      </c>
      <c r="K69" s="29">
        <v>1</v>
      </c>
      <c r="L69" s="32"/>
      <c r="N69" s="151" t="s">
        <v>286</v>
      </c>
      <c r="O69" s="29">
        <v>20</v>
      </c>
      <c r="P69" s="54">
        <v>6.25</v>
      </c>
      <c r="Q69" s="56">
        <v>5.8</v>
      </c>
      <c r="R69" s="110">
        <f>T69*3+U69-V69/2</f>
        <v>9</v>
      </c>
      <c r="S69" s="55">
        <f>R69/O69</f>
        <v>0.45</v>
      </c>
      <c r="T69" s="29">
        <v>2</v>
      </c>
      <c r="U69" s="31">
        <v>4</v>
      </c>
      <c r="V69" s="32">
        <v>2</v>
      </c>
      <c r="W69" s="58"/>
      <c r="X69" s="152"/>
      <c r="Y69" s="131"/>
      <c r="Z69" s="130"/>
      <c r="AA69" s="130"/>
      <c r="AB69" s="142"/>
      <c r="AC69" s="130"/>
      <c r="AD69" s="131"/>
      <c r="AE69" s="131"/>
      <c r="AF69" s="134"/>
    </row>
    <row r="70" spans="2:32" x14ac:dyDescent="0.15">
      <c r="B70" s="1" t="s">
        <v>224</v>
      </c>
      <c r="D70" s="147" t="s">
        <v>292</v>
      </c>
      <c r="E70" s="52">
        <v>24</v>
      </c>
      <c r="F70" s="56">
        <v>6.04</v>
      </c>
      <c r="G70" s="57">
        <v>5.67</v>
      </c>
      <c r="H70" s="110">
        <f t="shared" si="16"/>
        <v>10</v>
      </c>
      <c r="I70" s="55">
        <f t="shared" si="17"/>
        <v>0.41666666666666669</v>
      </c>
      <c r="J70" s="31">
        <v>4</v>
      </c>
      <c r="K70" s="29"/>
      <c r="L70" s="32">
        <v>4</v>
      </c>
      <c r="N70" s="151" t="s">
        <v>291</v>
      </c>
      <c r="O70" s="29">
        <v>20</v>
      </c>
      <c r="P70" s="56">
        <v>5.92</v>
      </c>
      <c r="Q70" s="56">
        <v>5.8</v>
      </c>
      <c r="R70" s="110">
        <f>T70*3+U70-V70/2</f>
        <v>2.5</v>
      </c>
      <c r="S70" s="56">
        <f>R70/O70</f>
        <v>0.125</v>
      </c>
      <c r="T70" s="29">
        <v>1</v>
      </c>
      <c r="U70" s="29">
        <v>1</v>
      </c>
      <c r="V70" s="32">
        <v>3</v>
      </c>
      <c r="W70" s="58"/>
      <c r="X70" s="152"/>
      <c r="Y70" s="131"/>
      <c r="Z70" s="130"/>
      <c r="AA70" s="130"/>
      <c r="AB70" s="142"/>
      <c r="AC70" s="130"/>
      <c r="AD70" s="131"/>
      <c r="AE70" s="131"/>
      <c r="AF70" s="134"/>
    </row>
    <row r="71" spans="2:32" x14ac:dyDescent="0.15">
      <c r="B71" s="1" t="s">
        <v>170</v>
      </c>
      <c r="D71" s="147" t="s">
        <v>282</v>
      </c>
      <c r="E71" s="52">
        <v>33</v>
      </c>
      <c r="F71" s="56">
        <v>5.98</v>
      </c>
      <c r="G71" s="55">
        <v>6.18</v>
      </c>
      <c r="H71" s="110">
        <f t="shared" si="16"/>
        <v>-6.5</v>
      </c>
      <c r="I71" s="81">
        <f t="shared" si="17"/>
        <v>-0.19696969696969696</v>
      </c>
      <c r="J71" s="29"/>
      <c r="K71" s="29"/>
      <c r="L71" s="70">
        <v>13</v>
      </c>
      <c r="N71" s="151" t="s">
        <v>288</v>
      </c>
      <c r="O71" s="29">
        <v>31</v>
      </c>
      <c r="P71" s="56">
        <v>6</v>
      </c>
      <c r="Q71" s="55">
        <v>6.13</v>
      </c>
      <c r="R71" s="110">
        <f>T71*3+U71-V71/2</f>
        <v>-4</v>
      </c>
      <c r="S71" s="57">
        <f>R71/O71</f>
        <v>-0.12903225806451613</v>
      </c>
      <c r="T71" s="29"/>
      <c r="U71" s="29">
        <v>1</v>
      </c>
      <c r="V71" s="70">
        <v>10</v>
      </c>
      <c r="W71" s="58"/>
      <c r="X71" s="151" t="s">
        <v>288</v>
      </c>
      <c r="Y71" s="29">
        <v>17</v>
      </c>
      <c r="Z71" s="54">
        <v>6.32</v>
      </c>
      <c r="AA71" s="53">
        <v>6.21</v>
      </c>
      <c r="AB71" s="110">
        <f>AD71*3+AE71-AF71/2</f>
        <v>2</v>
      </c>
      <c r="AC71" s="56">
        <f>AB71/Y71</f>
        <v>0.11764705882352941</v>
      </c>
      <c r="AD71" s="29"/>
      <c r="AE71" s="29">
        <v>2</v>
      </c>
      <c r="AF71" s="32"/>
    </row>
    <row r="72" spans="2:32" x14ac:dyDescent="0.15">
      <c r="B72" s="1" t="s">
        <v>223</v>
      </c>
      <c r="D72" s="147" t="s">
        <v>297</v>
      </c>
      <c r="E72" s="52">
        <v>34</v>
      </c>
      <c r="F72" s="56">
        <v>5.96</v>
      </c>
      <c r="G72" s="57">
        <v>5.75</v>
      </c>
      <c r="H72" s="110">
        <f t="shared" si="16"/>
        <v>8</v>
      </c>
      <c r="I72" s="54">
        <f t="shared" si="17"/>
        <v>0.23529411764705882</v>
      </c>
      <c r="J72" s="29">
        <v>3</v>
      </c>
      <c r="K72" s="29">
        <v>1</v>
      </c>
      <c r="L72" s="32">
        <v>4</v>
      </c>
      <c r="N72" s="151" t="s">
        <v>297</v>
      </c>
      <c r="O72" s="29">
        <v>13</v>
      </c>
      <c r="P72" s="56">
        <v>6.04</v>
      </c>
      <c r="Q72" s="55">
        <v>6.15</v>
      </c>
      <c r="R72" s="110">
        <f>T72*3+U72-V72/2</f>
        <v>-1.5</v>
      </c>
      <c r="S72" s="57">
        <f>R72/O72</f>
        <v>-0.11538461538461539</v>
      </c>
      <c r="T72" s="29"/>
      <c r="U72" s="29"/>
      <c r="V72" s="32">
        <v>3</v>
      </c>
      <c r="W72" s="58"/>
      <c r="X72" s="152"/>
      <c r="Y72" s="131"/>
      <c r="Z72" s="130"/>
      <c r="AA72" s="130"/>
      <c r="AB72" s="142"/>
      <c r="AC72" s="130"/>
      <c r="AD72" s="131"/>
      <c r="AE72" s="131"/>
      <c r="AF72" s="134"/>
    </row>
    <row r="73" spans="2:32" x14ac:dyDescent="0.15">
      <c r="B73" s="1" t="s">
        <v>195</v>
      </c>
      <c r="D73" s="147" t="s">
        <v>286</v>
      </c>
      <c r="E73" s="52">
        <v>13</v>
      </c>
      <c r="F73" s="56">
        <v>5.96</v>
      </c>
      <c r="G73" s="54">
        <v>6.04</v>
      </c>
      <c r="H73" s="110">
        <f t="shared" si="16"/>
        <v>-1</v>
      </c>
      <c r="I73" s="81">
        <f t="shared" si="17"/>
        <v>-7.6923076923076927E-2</v>
      </c>
      <c r="J73" s="29"/>
      <c r="K73" s="29"/>
      <c r="L73" s="32">
        <v>2</v>
      </c>
      <c r="N73" s="152"/>
      <c r="O73" s="131"/>
      <c r="P73" s="130"/>
      <c r="Q73" s="130"/>
      <c r="R73" s="142"/>
      <c r="S73" s="130"/>
      <c r="T73" s="131"/>
      <c r="U73" s="131"/>
      <c r="V73" s="134"/>
      <c r="W73" s="58"/>
      <c r="X73" s="152"/>
      <c r="Y73" s="131"/>
      <c r="Z73" s="130"/>
      <c r="AA73" s="130"/>
      <c r="AB73" s="142"/>
      <c r="AC73" s="130"/>
      <c r="AD73" s="131"/>
      <c r="AE73" s="131"/>
      <c r="AF73" s="134"/>
    </row>
    <row r="74" spans="2:32" x14ac:dyDescent="0.15">
      <c r="B74" s="1" t="s">
        <v>218</v>
      </c>
      <c r="D74" s="147" t="s">
        <v>282</v>
      </c>
      <c r="E74" s="52">
        <v>31</v>
      </c>
      <c r="F74" s="56">
        <v>5.87</v>
      </c>
      <c r="G74" s="56">
        <v>5.85</v>
      </c>
      <c r="H74" s="110">
        <f t="shared" si="16"/>
        <v>0.5</v>
      </c>
      <c r="I74" s="56">
        <f t="shared" si="17"/>
        <v>1.6129032258064516E-2</v>
      </c>
      <c r="J74" s="29"/>
      <c r="K74" s="29">
        <v>2</v>
      </c>
      <c r="L74" s="32">
        <v>3</v>
      </c>
      <c r="N74" s="151" t="s">
        <v>282</v>
      </c>
      <c r="O74" s="29">
        <v>30</v>
      </c>
      <c r="P74" s="56">
        <v>5.97</v>
      </c>
      <c r="Q74" s="56">
        <v>5.85</v>
      </c>
      <c r="R74" s="110">
        <f>T74*3+U74-V74/2</f>
        <v>4.5</v>
      </c>
      <c r="S74" s="54">
        <f>R74/O74</f>
        <v>0.15</v>
      </c>
      <c r="T74" s="29">
        <v>2</v>
      </c>
      <c r="U74" s="29"/>
      <c r="V74" s="32">
        <v>3</v>
      </c>
      <c r="W74" s="58"/>
      <c r="X74" s="151" t="s">
        <v>282</v>
      </c>
      <c r="Y74" s="29">
        <v>25</v>
      </c>
      <c r="Z74" s="54">
        <v>6.2</v>
      </c>
      <c r="AA74" s="56">
        <v>5.92</v>
      </c>
      <c r="AB74" s="110">
        <f>AD74*3+AE74-AF74/2</f>
        <v>7</v>
      </c>
      <c r="AC74" s="54">
        <f>AB74/Y74</f>
        <v>0.28000000000000003</v>
      </c>
      <c r="AD74" s="29">
        <v>2</v>
      </c>
      <c r="AE74" s="29">
        <v>2</v>
      </c>
      <c r="AF74" s="32">
        <v>2</v>
      </c>
    </row>
    <row r="75" spans="2:32" x14ac:dyDescent="0.15">
      <c r="B75" s="1" t="s">
        <v>217</v>
      </c>
      <c r="D75" s="147" t="s">
        <v>282</v>
      </c>
      <c r="E75" s="52">
        <v>22</v>
      </c>
      <c r="F75" s="56">
        <v>5.86</v>
      </c>
      <c r="G75" s="56">
        <v>5.86</v>
      </c>
      <c r="H75" s="110">
        <f t="shared" si="16"/>
        <v>0</v>
      </c>
      <c r="I75" s="57">
        <f t="shared" si="17"/>
        <v>0</v>
      </c>
      <c r="J75" s="29"/>
      <c r="K75" s="29">
        <v>2</v>
      </c>
      <c r="L75" s="32">
        <v>4</v>
      </c>
      <c r="N75" s="151" t="s">
        <v>283</v>
      </c>
      <c r="O75" s="29">
        <v>28</v>
      </c>
      <c r="P75" s="56">
        <v>5.88</v>
      </c>
      <c r="Q75" s="56">
        <v>5.82</v>
      </c>
      <c r="R75" s="110">
        <f>T75*3+U75-V75/2</f>
        <v>1.5</v>
      </c>
      <c r="S75" s="56">
        <f>R75/O75</f>
        <v>5.3571428571428568E-2</v>
      </c>
      <c r="T75" s="29"/>
      <c r="U75" s="31">
        <v>5</v>
      </c>
      <c r="V75" s="69">
        <v>7</v>
      </c>
      <c r="W75" s="58"/>
      <c r="X75" s="151" t="s">
        <v>283</v>
      </c>
      <c r="Y75" s="29">
        <v>31</v>
      </c>
      <c r="Z75" s="54">
        <v>6.39</v>
      </c>
      <c r="AA75" s="55">
        <v>6.13</v>
      </c>
      <c r="AB75" s="110">
        <f>AD75*3+AE75-AF75/2</f>
        <v>8</v>
      </c>
      <c r="AC75" s="54">
        <f>AB75/Y75</f>
        <v>0.25806451612903225</v>
      </c>
      <c r="AD75" s="29">
        <v>2</v>
      </c>
      <c r="AE75" s="31">
        <v>4</v>
      </c>
      <c r="AF75" s="32">
        <v>4</v>
      </c>
    </row>
    <row r="76" spans="2:32" x14ac:dyDescent="0.15">
      <c r="B76" s="1" t="s">
        <v>226</v>
      </c>
      <c r="D76" s="147" t="s">
        <v>281</v>
      </c>
      <c r="E76" s="52">
        <v>29</v>
      </c>
      <c r="F76" s="57">
        <v>5.71</v>
      </c>
      <c r="G76" s="57">
        <v>5.53</v>
      </c>
      <c r="H76" s="110">
        <f t="shared" si="16"/>
        <v>7</v>
      </c>
      <c r="I76" s="54">
        <f t="shared" si="17"/>
        <v>0.2413793103448276</v>
      </c>
      <c r="J76" s="29">
        <v>2</v>
      </c>
      <c r="K76" s="29">
        <v>3</v>
      </c>
      <c r="L76" s="32">
        <v>4</v>
      </c>
      <c r="N76" s="151" t="s">
        <v>281</v>
      </c>
      <c r="O76" s="29">
        <v>18</v>
      </c>
      <c r="P76" s="53">
        <v>6.97</v>
      </c>
      <c r="Q76" s="53">
        <v>6.22</v>
      </c>
      <c r="R76" s="110">
        <f>T76*3+U76-V76/2</f>
        <v>15.5</v>
      </c>
      <c r="S76" s="53">
        <f>R76/O76</f>
        <v>0.86111111111111116</v>
      </c>
      <c r="T76" s="31">
        <v>5</v>
      </c>
      <c r="U76" s="29">
        <v>2</v>
      </c>
      <c r="V76" s="32">
        <v>3</v>
      </c>
      <c r="W76" s="58"/>
      <c r="X76" s="151" t="s">
        <v>281</v>
      </c>
      <c r="Y76" s="29">
        <v>23</v>
      </c>
      <c r="Z76" s="55">
        <v>6.43</v>
      </c>
      <c r="AA76" s="55">
        <v>6.13</v>
      </c>
      <c r="AB76" s="110">
        <f>AD76*3+AE76-AF76/2</f>
        <v>7</v>
      </c>
      <c r="AC76" s="55">
        <f>AB76/Y76</f>
        <v>0.30434782608695654</v>
      </c>
      <c r="AD76" s="29">
        <v>3</v>
      </c>
      <c r="AE76" s="29">
        <v>2</v>
      </c>
      <c r="AF76" s="69">
        <v>8</v>
      </c>
    </row>
    <row r="77" spans="2:32" ht="9" thickBot="1" x14ac:dyDescent="0.2">
      <c r="B77" s="1" t="s">
        <v>225</v>
      </c>
      <c r="D77" s="148" t="s">
        <v>284</v>
      </c>
      <c r="E77" s="103">
        <v>25</v>
      </c>
      <c r="F77" s="72">
        <v>5.5</v>
      </c>
      <c r="G77" s="72">
        <v>5.54</v>
      </c>
      <c r="H77" s="112">
        <f t="shared" si="16"/>
        <v>0</v>
      </c>
      <c r="I77" s="72">
        <f t="shared" si="17"/>
        <v>0</v>
      </c>
      <c r="J77" s="40"/>
      <c r="K77" s="40">
        <v>3</v>
      </c>
      <c r="L77" s="39">
        <v>6</v>
      </c>
      <c r="N77" s="153" t="s">
        <v>284</v>
      </c>
      <c r="O77" s="111">
        <v>32</v>
      </c>
      <c r="P77" s="115">
        <v>6.55</v>
      </c>
      <c r="Q77" s="144">
        <v>6.28</v>
      </c>
      <c r="R77" s="112">
        <f>T77*3+U77-V77/2</f>
        <v>8.5</v>
      </c>
      <c r="S77" s="113">
        <f>R77/O77</f>
        <v>0.265625</v>
      </c>
      <c r="T77" s="116">
        <v>4</v>
      </c>
      <c r="U77" s="40">
        <v>1</v>
      </c>
      <c r="V77" s="145">
        <v>9</v>
      </c>
      <c r="W77" s="58"/>
      <c r="X77" s="153" t="s">
        <v>284</v>
      </c>
      <c r="Y77" s="111">
        <v>28</v>
      </c>
      <c r="Z77" s="114">
        <v>5.88</v>
      </c>
      <c r="AA77" s="114">
        <v>5.79</v>
      </c>
      <c r="AB77" s="112">
        <f>AD77*3+AE77-AF77/2</f>
        <v>4.5</v>
      </c>
      <c r="AC77" s="113">
        <f>AB77/Y77</f>
        <v>0.16071428571428573</v>
      </c>
      <c r="AD77" s="40">
        <v>2</v>
      </c>
      <c r="AE77" s="40">
        <v>2</v>
      </c>
      <c r="AF77" s="145">
        <v>7</v>
      </c>
    </row>
    <row r="78" spans="2:32" x14ac:dyDescent="0.15">
      <c r="F78" s="15"/>
      <c r="G78" s="15"/>
      <c r="H78" s="15"/>
      <c r="I78" s="15"/>
      <c r="J78" s="15"/>
      <c r="K78" s="15"/>
      <c r="L78" s="15"/>
      <c r="P78" s="15"/>
      <c r="Q78" s="15"/>
      <c r="R78" s="15"/>
      <c r="S78" s="15"/>
      <c r="T78" s="15"/>
      <c r="U78" s="15"/>
      <c r="V78" s="15"/>
      <c r="Z78" s="15"/>
      <c r="AA78" s="15"/>
      <c r="AB78" s="15"/>
      <c r="AC78" s="15"/>
      <c r="AD78" s="15"/>
      <c r="AE78" s="15"/>
      <c r="AF78" s="15"/>
    </row>
    <row r="79" spans="2:32" x14ac:dyDescent="0.15">
      <c r="F79" s="15"/>
      <c r="G79" s="15"/>
      <c r="H79" s="15"/>
      <c r="I79" s="15"/>
      <c r="J79" s="15"/>
      <c r="K79" s="15"/>
      <c r="L79" s="15"/>
      <c r="P79" s="15"/>
      <c r="Q79" s="15"/>
      <c r="R79" s="15"/>
      <c r="S79" s="15"/>
      <c r="T79" s="15"/>
      <c r="U79" s="15"/>
      <c r="V79" s="15"/>
      <c r="Z79" s="15"/>
      <c r="AA79" s="15"/>
      <c r="AB79" s="15"/>
      <c r="AC79" s="15"/>
      <c r="AD79" s="15"/>
      <c r="AE79" s="15"/>
      <c r="AF79" s="15"/>
    </row>
    <row r="80" spans="2:32" x14ac:dyDescent="0.15">
      <c r="F80" s="15"/>
      <c r="G80" s="15"/>
      <c r="H80" s="15"/>
      <c r="I80" s="15"/>
      <c r="J80" s="15"/>
      <c r="K80" s="15"/>
      <c r="L80" s="15"/>
      <c r="P80" s="15"/>
      <c r="Q80" s="15"/>
      <c r="R80" s="15"/>
      <c r="S80" s="15"/>
      <c r="T80" s="15"/>
      <c r="U80" s="15"/>
      <c r="V80" s="15"/>
      <c r="Z80" s="15"/>
      <c r="AA80" s="15"/>
      <c r="AB80" s="15"/>
      <c r="AC80" s="15"/>
      <c r="AD80" s="15"/>
      <c r="AE80" s="15"/>
      <c r="AF80" s="15"/>
    </row>
    <row r="81" spans="6:32" x14ac:dyDescent="0.15">
      <c r="F81" s="15"/>
      <c r="G81" s="15"/>
      <c r="H81" s="15"/>
      <c r="I81" s="15"/>
      <c r="J81" s="15"/>
      <c r="K81" s="15"/>
      <c r="L81" s="15"/>
      <c r="P81" s="15"/>
      <c r="Q81" s="15"/>
      <c r="R81" s="15"/>
      <c r="S81" s="15"/>
      <c r="T81" s="15"/>
      <c r="U81" s="15"/>
      <c r="V81" s="15"/>
      <c r="Z81" s="15"/>
      <c r="AA81" s="15"/>
      <c r="AB81" s="15"/>
      <c r="AC81" s="15"/>
      <c r="AD81" s="15"/>
      <c r="AE81" s="15"/>
      <c r="AF81" s="15"/>
    </row>
    <row r="82" spans="6:32" x14ac:dyDescent="0.15">
      <c r="F82" s="15"/>
      <c r="G82" s="15"/>
      <c r="H82" s="15"/>
      <c r="I82" s="15"/>
      <c r="J82" s="15"/>
      <c r="K82" s="15"/>
      <c r="L82" s="15"/>
      <c r="P82" s="15"/>
      <c r="Q82" s="15"/>
      <c r="R82" s="15"/>
      <c r="S82" s="15"/>
      <c r="T82" s="15"/>
      <c r="U82" s="15"/>
      <c r="V82" s="15"/>
      <c r="Z82" s="15"/>
      <c r="AA82" s="15"/>
      <c r="AB82" s="15"/>
      <c r="AC82" s="15"/>
      <c r="AD82" s="15"/>
      <c r="AE82" s="15"/>
      <c r="AF82" s="15"/>
    </row>
    <row r="83" spans="6:32" x14ac:dyDescent="0.15">
      <c r="F83" s="15"/>
      <c r="G83" s="15"/>
      <c r="H83" s="15"/>
      <c r="I83" s="15"/>
      <c r="J83" s="15"/>
      <c r="K83" s="15"/>
      <c r="L83" s="15"/>
      <c r="P83" s="15"/>
      <c r="Q83" s="15"/>
      <c r="R83" s="15"/>
      <c r="S83" s="15"/>
      <c r="T83" s="15"/>
      <c r="U83" s="15"/>
      <c r="V83" s="15"/>
      <c r="Z83" s="15"/>
      <c r="AA83" s="15"/>
      <c r="AB83" s="15"/>
      <c r="AC83" s="15"/>
      <c r="AD83" s="15"/>
      <c r="AE83" s="15"/>
      <c r="AF83" s="15"/>
    </row>
    <row r="84" spans="6:32" x14ac:dyDescent="0.15">
      <c r="F84" s="15"/>
      <c r="G84" s="15"/>
      <c r="H84" s="15"/>
      <c r="I84" s="15"/>
      <c r="J84" s="15"/>
      <c r="K84" s="15"/>
      <c r="L84" s="15"/>
      <c r="P84" s="15"/>
      <c r="Q84" s="15"/>
      <c r="R84" s="15"/>
      <c r="S84" s="15"/>
      <c r="T84" s="15"/>
      <c r="U84" s="15"/>
      <c r="V84" s="15"/>
      <c r="Z84" s="15"/>
      <c r="AA84" s="15"/>
      <c r="AB84" s="15"/>
      <c r="AC84" s="15"/>
      <c r="AD84" s="15"/>
      <c r="AE84" s="15"/>
      <c r="AF84" s="15"/>
    </row>
    <row r="85" spans="6:32" x14ac:dyDescent="0.15">
      <c r="F85" s="15"/>
      <c r="G85" s="15"/>
      <c r="H85" s="15"/>
      <c r="I85" s="15"/>
      <c r="J85" s="15"/>
      <c r="K85" s="15"/>
      <c r="L85" s="15"/>
      <c r="P85" s="15"/>
      <c r="Q85" s="15"/>
      <c r="R85" s="15"/>
      <c r="S85" s="15"/>
      <c r="T85" s="15"/>
      <c r="U85" s="15"/>
      <c r="V85" s="15"/>
      <c r="Z85" s="15"/>
      <c r="AA85" s="15"/>
      <c r="AB85" s="15"/>
      <c r="AC85" s="15"/>
      <c r="AD85" s="15"/>
      <c r="AE85" s="15"/>
      <c r="AF85" s="15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5"/>
  <sheetViews>
    <sheetView workbookViewId="0">
      <selection activeCell="R22" sqref="R22"/>
    </sheetView>
  </sheetViews>
  <sheetFormatPr defaultRowHeight="8.4" x14ac:dyDescent="0.15"/>
  <cols>
    <col min="1" max="1" width="1.21875" style="15" customWidth="1"/>
    <col min="2" max="2" width="11.109375" style="15" customWidth="1"/>
    <col min="3" max="8" width="4.44140625" style="41" customWidth="1"/>
    <col min="9" max="10" width="2.21875" style="41" customWidth="1"/>
    <col min="11" max="13" width="4.44140625" style="41" customWidth="1"/>
    <col min="14" max="14" width="7.77734375" style="15" customWidth="1"/>
    <col min="15" max="16384" width="8.88671875" style="15"/>
  </cols>
  <sheetData>
    <row r="1" spans="1:13" x14ac:dyDescent="0.15">
      <c r="B1" s="172" t="s">
        <v>367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8" customHeight="1" x14ac:dyDescent="0.15">
      <c r="A2" s="164"/>
      <c r="B2" s="51" t="s">
        <v>0</v>
      </c>
      <c r="C2" s="17" t="s">
        <v>268</v>
      </c>
      <c r="D2" s="51" t="s">
        <v>279</v>
      </c>
      <c r="E2" s="51" t="s">
        <v>271</v>
      </c>
      <c r="F2" s="51" t="s">
        <v>270</v>
      </c>
      <c r="G2" s="51" t="s">
        <v>474</v>
      </c>
      <c r="H2" s="51" t="s">
        <v>274</v>
      </c>
      <c r="I2" s="230" t="s">
        <v>277</v>
      </c>
      <c r="J2" s="231"/>
      <c r="K2" s="51" t="s">
        <v>275</v>
      </c>
      <c r="L2" s="51" t="s">
        <v>276</v>
      </c>
      <c r="M2" s="51" t="s">
        <v>207</v>
      </c>
    </row>
    <row r="3" spans="1:13" x14ac:dyDescent="0.15">
      <c r="A3" s="3"/>
      <c r="B3" s="1" t="s">
        <v>160</v>
      </c>
      <c r="C3" s="52" t="s">
        <v>288</v>
      </c>
      <c r="D3" s="52">
        <v>26</v>
      </c>
      <c r="E3" s="53">
        <v>7.63</v>
      </c>
      <c r="F3" s="53">
        <v>6.29</v>
      </c>
      <c r="G3" s="53">
        <f t="shared" ref="G3:G34" si="0">(H3*3-J3*3+K3-L3*0.5-M3)/D3</f>
        <v>1.3461538461538463</v>
      </c>
      <c r="H3" s="33">
        <v>11</v>
      </c>
      <c r="I3" s="29">
        <v>1</v>
      </c>
      <c r="J3" s="29"/>
      <c r="K3" s="29">
        <v>3</v>
      </c>
      <c r="L3" s="29">
        <v>2</v>
      </c>
      <c r="M3" s="29"/>
    </row>
    <row r="4" spans="1:13" x14ac:dyDescent="0.15">
      <c r="A4" s="3"/>
      <c r="B4" s="1" t="s">
        <v>154</v>
      </c>
      <c r="C4" s="52" t="s">
        <v>282</v>
      </c>
      <c r="D4" s="52">
        <v>38</v>
      </c>
      <c r="E4" s="53">
        <v>7.55</v>
      </c>
      <c r="F4" s="53">
        <v>6.45</v>
      </c>
      <c r="G4" s="53">
        <f t="shared" si="0"/>
        <v>1.1052631578947369</v>
      </c>
      <c r="H4" s="33">
        <v>12</v>
      </c>
      <c r="I4" s="29"/>
      <c r="J4" s="29">
        <v>1</v>
      </c>
      <c r="K4" s="33">
        <v>10</v>
      </c>
      <c r="L4" s="29">
        <v>2</v>
      </c>
      <c r="M4" s="29"/>
    </row>
    <row r="5" spans="1:13" x14ac:dyDescent="0.15">
      <c r="A5" s="3"/>
      <c r="B5" s="1" t="s">
        <v>200</v>
      </c>
      <c r="C5" s="52" t="s">
        <v>284</v>
      </c>
      <c r="D5" s="52">
        <v>33</v>
      </c>
      <c r="E5" s="53">
        <v>7.39</v>
      </c>
      <c r="F5" s="54">
        <v>6.02</v>
      </c>
      <c r="G5" s="53">
        <f t="shared" si="0"/>
        <v>1.3787878787878789</v>
      </c>
      <c r="H5" s="33">
        <v>15</v>
      </c>
      <c r="I5" s="29"/>
      <c r="J5" s="29"/>
      <c r="K5" s="31">
        <v>4</v>
      </c>
      <c r="L5" s="117">
        <v>7</v>
      </c>
      <c r="M5" s="29"/>
    </row>
    <row r="6" spans="1:13" x14ac:dyDescent="0.15">
      <c r="A6" s="3"/>
      <c r="B6" s="1" t="s">
        <v>156</v>
      </c>
      <c r="C6" s="52" t="s">
        <v>299</v>
      </c>
      <c r="D6" s="52">
        <v>35</v>
      </c>
      <c r="E6" s="53">
        <v>7.2</v>
      </c>
      <c r="F6" s="53">
        <v>6.36</v>
      </c>
      <c r="G6" s="53">
        <f t="shared" si="0"/>
        <v>0.84285714285714286</v>
      </c>
      <c r="H6" s="33">
        <v>8</v>
      </c>
      <c r="I6" s="29">
        <v>1</v>
      </c>
      <c r="J6" s="29"/>
      <c r="K6" s="33">
        <v>8</v>
      </c>
      <c r="L6" s="29">
        <v>5</v>
      </c>
      <c r="M6" s="29"/>
    </row>
    <row r="7" spans="1:13" x14ac:dyDescent="0.15">
      <c r="A7" s="3"/>
      <c r="B7" s="1" t="s">
        <v>162</v>
      </c>
      <c r="C7" s="52" t="s">
        <v>290</v>
      </c>
      <c r="D7" s="52">
        <v>31</v>
      </c>
      <c r="E7" s="53">
        <v>7.03</v>
      </c>
      <c r="F7" s="53">
        <v>6.24</v>
      </c>
      <c r="G7" s="53">
        <f t="shared" si="0"/>
        <v>0.79032258064516125</v>
      </c>
      <c r="H7" s="33">
        <v>10</v>
      </c>
      <c r="I7" s="33">
        <v>5</v>
      </c>
      <c r="J7" s="29">
        <v>2</v>
      </c>
      <c r="K7" s="31">
        <v>6</v>
      </c>
      <c r="L7" s="165">
        <v>11</v>
      </c>
      <c r="M7" s="29"/>
    </row>
    <row r="8" spans="1:13" x14ac:dyDescent="0.15">
      <c r="A8" s="3"/>
      <c r="B8" s="1" t="s">
        <v>165</v>
      </c>
      <c r="C8" s="52" t="s">
        <v>289</v>
      </c>
      <c r="D8" s="52">
        <v>35</v>
      </c>
      <c r="E8" s="53">
        <v>7.03</v>
      </c>
      <c r="F8" s="53">
        <v>6.21</v>
      </c>
      <c r="G8" s="53">
        <f t="shared" si="0"/>
        <v>0.81428571428571428</v>
      </c>
      <c r="H8" s="33">
        <v>8</v>
      </c>
      <c r="I8" s="29"/>
      <c r="J8" s="29"/>
      <c r="K8" s="33">
        <v>7</v>
      </c>
      <c r="L8" s="29">
        <v>5</v>
      </c>
      <c r="M8" s="29"/>
    </row>
    <row r="9" spans="1:13" x14ac:dyDescent="0.15">
      <c r="A9" s="3"/>
      <c r="B9" s="1" t="s">
        <v>171</v>
      </c>
      <c r="C9" s="52" t="s">
        <v>299</v>
      </c>
      <c r="D9" s="52">
        <v>12</v>
      </c>
      <c r="E9" s="53">
        <v>6.96</v>
      </c>
      <c r="F9" s="55">
        <v>6.17</v>
      </c>
      <c r="G9" s="53">
        <f t="shared" si="0"/>
        <v>0.79166666666666663</v>
      </c>
      <c r="H9" s="29">
        <v>2</v>
      </c>
      <c r="I9" s="29"/>
      <c r="J9" s="29"/>
      <c r="K9" s="31">
        <v>4</v>
      </c>
      <c r="L9" s="29">
        <v>1</v>
      </c>
      <c r="M9" s="29"/>
    </row>
    <row r="10" spans="1:13" x14ac:dyDescent="0.15">
      <c r="A10" s="3"/>
      <c r="B10" s="1" t="s">
        <v>157</v>
      </c>
      <c r="C10" s="52" t="s">
        <v>290</v>
      </c>
      <c r="D10" s="52">
        <v>24</v>
      </c>
      <c r="E10" s="53">
        <v>6.92</v>
      </c>
      <c r="F10" s="53">
        <v>6.35</v>
      </c>
      <c r="G10" s="55">
        <f t="shared" si="0"/>
        <v>0.5625</v>
      </c>
      <c r="H10" s="31">
        <v>5</v>
      </c>
      <c r="I10" s="29"/>
      <c r="J10" s="29"/>
      <c r="K10" s="29"/>
      <c r="L10" s="29">
        <v>1</v>
      </c>
      <c r="M10" s="29">
        <v>1</v>
      </c>
    </row>
    <row r="11" spans="1:13" x14ac:dyDescent="0.15">
      <c r="A11" s="3"/>
      <c r="B11" s="1" t="s">
        <v>158</v>
      </c>
      <c r="C11" s="52" t="s">
        <v>297</v>
      </c>
      <c r="D11" s="52">
        <v>34</v>
      </c>
      <c r="E11" s="53">
        <v>6.9</v>
      </c>
      <c r="F11" s="53">
        <v>6.31</v>
      </c>
      <c r="G11" s="55">
        <f t="shared" si="0"/>
        <v>0.58823529411764708</v>
      </c>
      <c r="H11" s="31">
        <v>7</v>
      </c>
      <c r="I11" s="33">
        <v>3</v>
      </c>
      <c r="J11" s="29">
        <v>1</v>
      </c>
      <c r="K11" s="33">
        <v>7</v>
      </c>
      <c r="L11" s="165">
        <v>10</v>
      </c>
      <c r="M11" s="29"/>
    </row>
    <row r="12" spans="1:13" x14ac:dyDescent="0.15">
      <c r="A12" s="3"/>
      <c r="B12" s="1" t="s">
        <v>167</v>
      </c>
      <c r="C12" s="52" t="s">
        <v>289</v>
      </c>
      <c r="D12" s="52">
        <v>33</v>
      </c>
      <c r="E12" s="53">
        <v>6.89</v>
      </c>
      <c r="F12" s="55">
        <v>6.18</v>
      </c>
      <c r="G12" s="53">
        <f t="shared" si="0"/>
        <v>0.71212121212121215</v>
      </c>
      <c r="H12" s="31">
        <v>6</v>
      </c>
      <c r="I12" s="29">
        <v>1</v>
      </c>
      <c r="J12" s="29"/>
      <c r="K12" s="33">
        <v>7</v>
      </c>
      <c r="L12" s="29">
        <v>1</v>
      </c>
      <c r="M12" s="29">
        <v>1</v>
      </c>
    </row>
    <row r="13" spans="1:13" x14ac:dyDescent="0.15">
      <c r="A13" s="3"/>
      <c r="B13" s="1" t="s">
        <v>159</v>
      </c>
      <c r="C13" s="52" t="s">
        <v>290</v>
      </c>
      <c r="D13" s="52">
        <v>28</v>
      </c>
      <c r="E13" s="53">
        <v>6.88</v>
      </c>
      <c r="F13" s="53">
        <v>6.3</v>
      </c>
      <c r="G13" s="55">
        <f t="shared" si="0"/>
        <v>0.5714285714285714</v>
      </c>
      <c r="H13" s="31">
        <v>6</v>
      </c>
      <c r="I13" s="29"/>
      <c r="J13" s="29"/>
      <c r="K13" s="29"/>
      <c r="L13" s="29">
        <v>4</v>
      </c>
      <c r="M13" s="29"/>
    </row>
    <row r="14" spans="1:13" x14ac:dyDescent="0.15">
      <c r="A14" s="3"/>
      <c r="B14" s="1" t="s">
        <v>187</v>
      </c>
      <c r="C14" s="52" t="s">
        <v>288</v>
      </c>
      <c r="D14" s="52">
        <v>24</v>
      </c>
      <c r="E14" s="53">
        <v>6.85</v>
      </c>
      <c r="F14" s="55">
        <v>6.1</v>
      </c>
      <c r="G14" s="53">
        <f t="shared" si="0"/>
        <v>0.75</v>
      </c>
      <c r="H14" s="31">
        <v>7</v>
      </c>
      <c r="I14" s="29"/>
      <c r="J14" s="29">
        <v>1</v>
      </c>
      <c r="K14" s="31">
        <v>4</v>
      </c>
      <c r="L14" s="29">
        <v>6</v>
      </c>
      <c r="M14" s="29">
        <v>1</v>
      </c>
    </row>
    <row r="15" spans="1:13" x14ac:dyDescent="0.15">
      <c r="A15" s="3"/>
      <c r="B15" s="1" t="s">
        <v>198</v>
      </c>
      <c r="C15" s="52" t="s">
        <v>285</v>
      </c>
      <c r="D15" s="52">
        <v>34</v>
      </c>
      <c r="E15" s="53">
        <v>6.85</v>
      </c>
      <c r="F15" s="54">
        <v>6.03</v>
      </c>
      <c r="G15" s="53">
        <f t="shared" si="0"/>
        <v>0.82352941176470584</v>
      </c>
      <c r="H15" s="33">
        <v>11</v>
      </c>
      <c r="I15" s="29">
        <v>2</v>
      </c>
      <c r="J15" s="29">
        <v>1</v>
      </c>
      <c r="K15" s="29">
        <v>1</v>
      </c>
      <c r="L15" s="29">
        <v>4</v>
      </c>
      <c r="M15" s="29">
        <v>1</v>
      </c>
    </row>
    <row r="16" spans="1:13" x14ac:dyDescent="0.15">
      <c r="A16" s="3"/>
      <c r="B16" s="1" t="s">
        <v>210</v>
      </c>
      <c r="C16" s="52" t="s">
        <v>294</v>
      </c>
      <c r="D16" s="52">
        <v>31</v>
      </c>
      <c r="E16" s="53">
        <v>6.85</v>
      </c>
      <c r="F16" s="56">
        <v>5.94</v>
      </c>
      <c r="G16" s="53">
        <f t="shared" si="0"/>
        <v>0.91935483870967738</v>
      </c>
      <c r="H16" s="33">
        <v>10</v>
      </c>
      <c r="I16" s="29"/>
      <c r="J16" s="29"/>
      <c r="K16" s="29">
        <v>2</v>
      </c>
      <c r="L16" s="117">
        <v>7</v>
      </c>
      <c r="M16" s="29"/>
    </row>
    <row r="17" spans="1:13" x14ac:dyDescent="0.15">
      <c r="A17" s="3"/>
      <c r="B17" s="1" t="s">
        <v>155</v>
      </c>
      <c r="C17" s="52" t="s">
        <v>288</v>
      </c>
      <c r="D17" s="52">
        <v>35</v>
      </c>
      <c r="E17" s="53">
        <v>6.83</v>
      </c>
      <c r="F17" s="53">
        <v>6.39</v>
      </c>
      <c r="G17" s="55">
        <f t="shared" si="0"/>
        <v>0.44285714285714284</v>
      </c>
      <c r="H17" s="31">
        <v>5</v>
      </c>
      <c r="I17" s="29"/>
      <c r="J17" s="29"/>
      <c r="K17" s="31">
        <v>6</v>
      </c>
      <c r="L17" s="165">
        <v>11</v>
      </c>
      <c r="M17" s="29"/>
    </row>
    <row r="18" spans="1:13" x14ac:dyDescent="0.15">
      <c r="A18" s="3"/>
      <c r="B18" s="1" t="s">
        <v>163</v>
      </c>
      <c r="C18" s="52" t="s">
        <v>285</v>
      </c>
      <c r="D18" s="52">
        <v>35</v>
      </c>
      <c r="E18" s="53">
        <v>6.79</v>
      </c>
      <c r="F18" s="53">
        <v>6.24</v>
      </c>
      <c r="G18" s="55">
        <f t="shared" si="0"/>
        <v>0.54285714285714282</v>
      </c>
      <c r="H18" s="31">
        <v>6</v>
      </c>
      <c r="I18" s="33">
        <v>3</v>
      </c>
      <c r="J18" s="29"/>
      <c r="K18" s="31">
        <v>5</v>
      </c>
      <c r="L18" s="29">
        <v>6</v>
      </c>
      <c r="M18" s="29">
        <v>1</v>
      </c>
    </row>
    <row r="19" spans="1:13" x14ac:dyDescent="0.15">
      <c r="A19" s="3"/>
      <c r="B19" s="1" t="s">
        <v>189</v>
      </c>
      <c r="C19" s="52" t="s">
        <v>290</v>
      </c>
      <c r="D19" s="52">
        <v>16</v>
      </c>
      <c r="E19" s="53">
        <v>6.75</v>
      </c>
      <c r="F19" s="55">
        <v>6.09</v>
      </c>
      <c r="G19" s="53">
        <f t="shared" si="0"/>
        <v>0.65625</v>
      </c>
      <c r="H19" s="29">
        <v>3</v>
      </c>
      <c r="I19" s="29"/>
      <c r="J19" s="29"/>
      <c r="K19" s="29">
        <v>2</v>
      </c>
      <c r="L19" s="29">
        <v>1</v>
      </c>
      <c r="M19" s="29"/>
    </row>
    <row r="20" spans="1:13" x14ac:dyDescent="0.15">
      <c r="A20" s="3"/>
      <c r="B20" s="1" t="s">
        <v>152</v>
      </c>
      <c r="C20" s="52" t="s">
        <v>288</v>
      </c>
      <c r="D20" s="52">
        <v>37</v>
      </c>
      <c r="E20" s="53">
        <v>6.74</v>
      </c>
      <c r="F20" s="53">
        <v>6.47</v>
      </c>
      <c r="G20" s="54">
        <f t="shared" si="0"/>
        <v>0.27027027027027029</v>
      </c>
      <c r="H20" s="29">
        <v>1</v>
      </c>
      <c r="I20" s="29"/>
      <c r="J20" s="29"/>
      <c r="K20" s="33">
        <v>9</v>
      </c>
      <c r="L20" s="29">
        <v>4</v>
      </c>
      <c r="M20" s="29"/>
    </row>
    <row r="21" spans="1:13" x14ac:dyDescent="0.15">
      <c r="A21" s="3"/>
      <c r="B21" s="1" t="s">
        <v>169</v>
      </c>
      <c r="C21" s="52" t="s">
        <v>292</v>
      </c>
      <c r="D21" s="52">
        <v>34</v>
      </c>
      <c r="E21" s="53">
        <v>6.71</v>
      </c>
      <c r="F21" s="55">
        <v>6.18</v>
      </c>
      <c r="G21" s="55">
        <f t="shared" si="0"/>
        <v>0.52941176470588236</v>
      </c>
      <c r="H21" s="31">
        <v>7</v>
      </c>
      <c r="I21" s="29"/>
      <c r="J21" s="29"/>
      <c r="K21" s="29">
        <v>1</v>
      </c>
      <c r="L21" s="117">
        <v>8</v>
      </c>
      <c r="M21" s="29"/>
    </row>
    <row r="22" spans="1:13" x14ac:dyDescent="0.15">
      <c r="A22" s="3"/>
      <c r="B22" s="1" t="s">
        <v>161</v>
      </c>
      <c r="C22" s="52" t="s">
        <v>290</v>
      </c>
      <c r="D22" s="52">
        <v>32</v>
      </c>
      <c r="E22" s="53">
        <v>6.7</v>
      </c>
      <c r="F22" s="53">
        <v>6.27</v>
      </c>
      <c r="G22" s="55">
        <f t="shared" si="0"/>
        <v>0.4375</v>
      </c>
      <c r="H22" s="31">
        <v>5</v>
      </c>
      <c r="I22" s="29"/>
      <c r="J22" s="29">
        <v>1</v>
      </c>
      <c r="K22" s="31">
        <v>6</v>
      </c>
      <c r="L22" s="117">
        <v>8</v>
      </c>
      <c r="M22" s="29"/>
    </row>
    <row r="23" spans="1:13" x14ac:dyDescent="0.15">
      <c r="A23" s="3"/>
      <c r="B23" s="1" t="s">
        <v>209</v>
      </c>
      <c r="C23" s="52" t="s">
        <v>282</v>
      </c>
      <c r="D23" s="52">
        <v>29</v>
      </c>
      <c r="E23" s="55">
        <v>6.62</v>
      </c>
      <c r="F23" s="54">
        <v>5.95</v>
      </c>
      <c r="G23" s="53">
        <f t="shared" si="0"/>
        <v>0.67241379310344829</v>
      </c>
      <c r="H23" s="31">
        <v>7</v>
      </c>
      <c r="I23" s="29"/>
      <c r="J23" s="29"/>
      <c r="K23" s="29">
        <v>2</v>
      </c>
      <c r="L23" s="117">
        <v>7</v>
      </c>
      <c r="M23" s="29"/>
    </row>
    <row r="24" spans="1:13" x14ac:dyDescent="0.15">
      <c r="A24" s="3"/>
      <c r="B24" s="1" t="s">
        <v>183</v>
      </c>
      <c r="C24" s="52" t="s">
        <v>282</v>
      </c>
      <c r="D24" s="52">
        <v>31</v>
      </c>
      <c r="E24" s="55">
        <v>6.61</v>
      </c>
      <c r="F24" s="55">
        <v>6.11</v>
      </c>
      <c r="G24" s="55">
        <f t="shared" si="0"/>
        <v>0.5</v>
      </c>
      <c r="H24" s="31">
        <v>6</v>
      </c>
      <c r="I24" s="29"/>
      <c r="J24" s="29"/>
      <c r="K24" s="29">
        <v>1</v>
      </c>
      <c r="L24" s="117">
        <v>7</v>
      </c>
      <c r="M24" s="29"/>
    </row>
    <row r="25" spans="1:13" x14ac:dyDescent="0.15">
      <c r="A25" s="3"/>
      <c r="B25" s="1" t="s">
        <v>193</v>
      </c>
      <c r="C25" s="52" t="s">
        <v>289</v>
      </c>
      <c r="D25" s="52">
        <v>31</v>
      </c>
      <c r="E25" s="55">
        <v>6.61</v>
      </c>
      <c r="F25" s="55">
        <v>6.08</v>
      </c>
      <c r="G25" s="55">
        <f t="shared" si="0"/>
        <v>0.532258064516129</v>
      </c>
      <c r="H25" s="31">
        <v>5</v>
      </c>
      <c r="I25" s="29"/>
      <c r="J25" s="29"/>
      <c r="K25" s="31">
        <v>5</v>
      </c>
      <c r="L25" s="29">
        <v>5</v>
      </c>
      <c r="M25" s="29">
        <v>1</v>
      </c>
    </row>
    <row r="26" spans="1:13" x14ac:dyDescent="0.15">
      <c r="A26" s="3"/>
      <c r="B26" s="1" t="s">
        <v>153</v>
      </c>
      <c r="C26" s="52" t="s">
        <v>288</v>
      </c>
      <c r="D26" s="52">
        <v>29</v>
      </c>
      <c r="E26" s="55">
        <v>6.59</v>
      </c>
      <c r="F26" s="53">
        <v>6.47</v>
      </c>
      <c r="G26" s="56">
        <f t="shared" si="0"/>
        <v>0.1206896551724138</v>
      </c>
      <c r="H26" s="29">
        <v>3</v>
      </c>
      <c r="I26" s="33">
        <v>3</v>
      </c>
      <c r="J26" s="29"/>
      <c r="K26" s="29">
        <v>1</v>
      </c>
      <c r="L26" s="165">
        <v>13</v>
      </c>
      <c r="M26" s="29"/>
    </row>
    <row r="27" spans="1:13" x14ac:dyDescent="0.15">
      <c r="A27" s="3"/>
      <c r="B27" s="1" t="s">
        <v>178</v>
      </c>
      <c r="C27" s="52" t="s">
        <v>289</v>
      </c>
      <c r="D27" s="52">
        <v>32</v>
      </c>
      <c r="E27" s="55">
        <v>6.59</v>
      </c>
      <c r="F27" s="55">
        <v>6.14</v>
      </c>
      <c r="G27" s="55">
        <f t="shared" si="0"/>
        <v>0.453125</v>
      </c>
      <c r="H27" s="31">
        <v>4</v>
      </c>
      <c r="I27" s="29"/>
      <c r="J27" s="29"/>
      <c r="K27" s="31">
        <v>5</v>
      </c>
      <c r="L27" s="29">
        <v>5</v>
      </c>
      <c r="M27" s="29"/>
    </row>
    <row r="28" spans="1:13" x14ac:dyDescent="0.15">
      <c r="A28" s="3"/>
      <c r="B28" s="1" t="s">
        <v>204</v>
      </c>
      <c r="C28" s="52" t="s">
        <v>281</v>
      </c>
      <c r="D28" s="52">
        <v>17</v>
      </c>
      <c r="E28" s="55">
        <v>6.59</v>
      </c>
      <c r="F28" s="54">
        <v>5.97</v>
      </c>
      <c r="G28" s="53">
        <f t="shared" si="0"/>
        <v>0.61764705882352944</v>
      </c>
      <c r="H28" s="31">
        <v>4</v>
      </c>
      <c r="I28" s="29"/>
      <c r="J28" s="29"/>
      <c r="K28" s="29">
        <v>1</v>
      </c>
      <c r="L28" s="29">
        <v>3</v>
      </c>
      <c r="M28" s="29">
        <v>1</v>
      </c>
    </row>
    <row r="29" spans="1:13" x14ac:dyDescent="0.15">
      <c r="A29" s="3"/>
      <c r="B29" s="1" t="s">
        <v>174</v>
      </c>
      <c r="C29" s="52" t="s">
        <v>283</v>
      </c>
      <c r="D29" s="52">
        <v>37</v>
      </c>
      <c r="E29" s="55">
        <v>6.57</v>
      </c>
      <c r="F29" s="55">
        <v>6.16</v>
      </c>
      <c r="G29" s="55">
        <f t="shared" si="0"/>
        <v>0.40540540540540543</v>
      </c>
      <c r="H29" s="31">
        <v>5</v>
      </c>
      <c r="I29" s="29"/>
      <c r="J29" s="29"/>
      <c r="K29" s="29">
        <v>1</v>
      </c>
      <c r="L29" s="29">
        <v>2</v>
      </c>
      <c r="M29" s="29"/>
    </row>
    <row r="30" spans="1:13" x14ac:dyDescent="0.15">
      <c r="A30" s="3"/>
      <c r="B30" s="1" t="s">
        <v>494</v>
      </c>
      <c r="C30" s="52" t="s">
        <v>284</v>
      </c>
      <c r="D30" s="52">
        <v>13</v>
      </c>
      <c r="E30" s="55">
        <v>6.54</v>
      </c>
      <c r="F30" s="55">
        <v>6.08</v>
      </c>
      <c r="G30" s="55">
        <f t="shared" si="0"/>
        <v>0.46153846153846156</v>
      </c>
      <c r="H30" s="29">
        <v>2</v>
      </c>
      <c r="I30" s="29"/>
      <c r="J30" s="29"/>
      <c r="K30" s="29"/>
      <c r="L30" s="29"/>
      <c r="M30" s="29"/>
    </row>
    <row r="31" spans="1:13" x14ac:dyDescent="0.15">
      <c r="A31" s="3"/>
      <c r="B31" s="1" t="s">
        <v>215</v>
      </c>
      <c r="C31" s="52" t="s">
        <v>293</v>
      </c>
      <c r="D31" s="52">
        <v>18</v>
      </c>
      <c r="E31" s="55">
        <v>6.53</v>
      </c>
      <c r="F31" s="56">
        <v>5.92</v>
      </c>
      <c r="G31" s="53">
        <f t="shared" si="0"/>
        <v>0.61111111111111116</v>
      </c>
      <c r="H31" s="31">
        <v>4</v>
      </c>
      <c r="I31" s="29"/>
      <c r="J31" s="29"/>
      <c r="K31" s="29">
        <v>1</v>
      </c>
      <c r="L31" s="29">
        <v>4</v>
      </c>
      <c r="M31" s="29"/>
    </row>
    <row r="32" spans="1:13" x14ac:dyDescent="0.15">
      <c r="A32" s="3"/>
      <c r="B32" s="1" t="s">
        <v>180</v>
      </c>
      <c r="C32" s="52" t="s">
        <v>289</v>
      </c>
      <c r="D32" s="52">
        <v>28</v>
      </c>
      <c r="E32" s="55">
        <v>6.5</v>
      </c>
      <c r="F32" s="55">
        <v>6.14</v>
      </c>
      <c r="G32" s="55">
        <f t="shared" si="0"/>
        <v>0.35714285714285715</v>
      </c>
      <c r="H32" s="31">
        <v>4</v>
      </c>
      <c r="I32" s="29"/>
      <c r="J32" s="29"/>
      <c r="K32" s="29"/>
      <c r="L32" s="29">
        <v>4</v>
      </c>
      <c r="M32" s="29"/>
    </row>
    <row r="33" spans="1:13" x14ac:dyDescent="0.15">
      <c r="A33" s="3"/>
      <c r="B33" s="1" t="s">
        <v>206</v>
      </c>
      <c r="C33" s="52" t="s">
        <v>299</v>
      </c>
      <c r="D33" s="52">
        <v>26</v>
      </c>
      <c r="E33" s="55">
        <v>6.48</v>
      </c>
      <c r="F33" s="54">
        <v>5.96</v>
      </c>
      <c r="G33" s="55">
        <f t="shared" si="0"/>
        <v>0.51923076923076927</v>
      </c>
      <c r="H33" s="31">
        <v>4</v>
      </c>
      <c r="I33" s="29"/>
      <c r="J33" s="29"/>
      <c r="K33" s="29">
        <v>2</v>
      </c>
      <c r="L33" s="29">
        <v>1</v>
      </c>
      <c r="M33" s="29"/>
    </row>
    <row r="34" spans="1:13" x14ac:dyDescent="0.15">
      <c r="A34" s="3"/>
      <c r="B34" s="1" t="s">
        <v>196</v>
      </c>
      <c r="C34" s="52" t="s">
        <v>297</v>
      </c>
      <c r="D34" s="52">
        <v>30</v>
      </c>
      <c r="E34" s="55">
        <v>6.47</v>
      </c>
      <c r="F34" s="54">
        <v>6.03</v>
      </c>
      <c r="G34" s="55">
        <f t="shared" si="0"/>
        <v>0.43333333333333335</v>
      </c>
      <c r="H34" s="31">
        <v>6</v>
      </c>
      <c r="I34" s="29"/>
      <c r="J34" s="29"/>
      <c r="K34" s="29">
        <v>1</v>
      </c>
      <c r="L34" s="165">
        <v>12</v>
      </c>
      <c r="M34" s="29"/>
    </row>
    <row r="35" spans="1:13" x14ac:dyDescent="0.15">
      <c r="A35" s="3"/>
      <c r="B35" s="1" t="s">
        <v>401</v>
      </c>
      <c r="C35" s="52" t="s">
        <v>291</v>
      </c>
      <c r="D35" s="52">
        <v>20</v>
      </c>
      <c r="E35" s="55">
        <v>6.47</v>
      </c>
      <c r="F35" s="56">
        <v>5.92</v>
      </c>
      <c r="G35" s="55">
        <f t="shared" ref="G35:G66" si="1">(H35*3-J35*3+K35-L35*0.5-M35)/D35</f>
        <v>0.55000000000000004</v>
      </c>
      <c r="H35" s="29">
        <v>2</v>
      </c>
      <c r="I35" s="29"/>
      <c r="J35" s="29"/>
      <c r="K35" s="31">
        <v>5</v>
      </c>
      <c r="L35" s="29"/>
      <c r="M35" s="29"/>
    </row>
    <row r="36" spans="1:13" x14ac:dyDescent="0.15">
      <c r="A36" s="3"/>
      <c r="B36" s="1" t="s">
        <v>182</v>
      </c>
      <c r="C36" s="52" t="s">
        <v>284</v>
      </c>
      <c r="D36" s="52">
        <v>33</v>
      </c>
      <c r="E36" s="55">
        <v>6.44</v>
      </c>
      <c r="F36" s="55">
        <v>6.12</v>
      </c>
      <c r="G36" s="55">
        <f t="shared" si="1"/>
        <v>0.31818181818181818</v>
      </c>
      <c r="H36" s="29">
        <v>3</v>
      </c>
      <c r="I36" s="29"/>
      <c r="J36" s="29"/>
      <c r="K36" s="29">
        <v>3</v>
      </c>
      <c r="L36" s="29">
        <v>3</v>
      </c>
      <c r="M36" s="29"/>
    </row>
    <row r="37" spans="1:13" x14ac:dyDescent="0.15">
      <c r="A37" s="3"/>
      <c r="B37" s="1" t="s">
        <v>175</v>
      </c>
      <c r="C37" s="52" t="s">
        <v>299</v>
      </c>
      <c r="D37" s="52">
        <v>22</v>
      </c>
      <c r="E37" s="55">
        <v>6.43</v>
      </c>
      <c r="F37" s="55">
        <v>6.16</v>
      </c>
      <c r="G37" s="54">
        <f t="shared" si="1"/>
        <v>0.27272727272727271</v>
      </c>
      <c r="H37" s="29">
        <v>2</v>
      </c>
      <c r="I37" s="29"/>
      <c r="J37" s="29"/>
      <c r="K37" s="29">
        <v>1</v>
      </c>
      <c r="L37" s="29">
        <v>2</v>
      </c>
      <c r="M37" s="29"/>
    </row>
    <row r="38" spans="1:13" x14ac:dyDescent="0.15">
      <c r="A38" s="3"/>
      <c r="B38" s="1" t="s">
        <v>192</v>
      </c>
      <c r="C38" s="52" t="s">
        <v>281</v>
      </c>
      <c r="D38" s="52">
        <v>32</v>
      </c>
      <c r="E38" s="55">
        <v>6.42</v>
      </c>
      <c r="F38" s="55">
        <v>6.08</v>
      </c>
      <c r="G38" s="55">
        <f t="shared" si="1"/>
        <v>0.34375</v>
      </c>
      <c r="H38" s="31">
        <v>4</v>
      </c>
      <c r="I38" s="29"/>
      <c r="J38" s="29"/>
      <c r="K38" s="29">
        <v>2</v>
      </c>
      <c r="L38" s="29">
        <v>6</v>
      </c>
      <c r="M38" s="29"/>
    </row>
    <row r="39" spans="1:13" x14ac:dyDescent="0.15">
      <c r="A39" s="3"/>
      <c r="B39" s="1" t="s">
        <v>208</v>
      </c>
      <c r="C39" s="52" t="s">
        <v>282</v>
      </c>
      <c r="D39" s="52">
        <v>31</v>
      </c>
      <c r="E39" s="55">
        <v>6.42</v>
      </c>
      <c r="F39" s="54">
        <v>5.95</v>
      </c>
      <c r="G39" s="55">
        <f t="shared" si="1"/>
        <v>0.46774193548387094</v>
      </c>
      <c r="H39" s="31">
        <v>4</v>
      </c>
      <c r="I39" s="29"/>
      <c r="J39" s="29"/>
      <c r="K39" s="31">
        <v>4</v>
      </c>
      <c r="L39" s="29">
        <v>3</v>
      </c>
      <c r="M39" s="29"/>
    </row>
    <row r="40" spans="1:13" x14ac:dyDescent="0.15">
      <c r="A40" s="3"/>
      <c r="B40" s="1" t="s">
        <v>190</v>
      </c>
      <c r="C40" s="52" t="s">
        <v>283</v>
      </c>
      <c r="D40" s="52">
        <v>17</v>
      </c>
      <c r="E40" s="55">
        <v>6.41</v>
      </c>
      <c r="F40" s="55">
        <v>6.09</v>
      </c>
      <c r="G40" s="55">
        <f t="shared" si="1"/>
        <v>0.3235294117647059</v>
      </c>
      <c r="H40" s="29">
        <v>3</v>
      </c>
      <c r="I40" s="29"/>
      <c r="J40" s="29"/>
      <c r="K40" s="29">
        <v>1</v>
      </c>
      <c r="L40" s="117">
        <v>9</v>
      </c>
      <c r="M40" s="29"/>
    </row>
    <row r="41" spans="1:13" x14ac:dyDescent="0.15">
      <c r="A41" s="3"/>
      <c r="B41" s="1" t="s">
        <v>202</v>
      </c>
      <c r="C41" s="52" t="s">
        <v>284</v>
      </c>
      <c r="D41" s="52">
        <v>25</v>
      </c>
      <c r="E41" s="55">
        <v>6.4</v>
      </c>
      <c r="F41" s="54">
        <v>6</v>
      </c>
      <c r="G41" s="55">
        <f t="shared" si="1"/>
        <v>0.4</v>
      </c>
      <c r="H41" s="29">
        <v>3</v>
      </c>
      <c r="I41" s="29"/>
      <c r="J41" s="29"/>
      <c r="K41" s="31">
        <v>5</v>
      </c>
      <c r="L41" s="29">
        <v>6</v>
      </c>
      <c r="M41" s="29">
        <v>1</v>
      </c>
    </row>
    <row r="42" spans="1:13" x14ac:dyDescent="0.15">
      <c r="A42" s="3"/>
      <c r="B42" s="1" t="s">
        <v>176</v>
      </c>
      <c r="C42" s="52" t="s">
        <v>287</v>
      </c>
      <c r="D42" s="52">
        <v>22</v>
      </c>
      <c r="E42" s="54">
        <v>6.39</v>
      </c>
      <c r="F42" s="55">
        <v>6.16</v>
      </c>
      <c r="G42" s="54">
        <f t="shared" si="1"/>
        <v>0.22727272727272727</v>
      </c>
      <c r="H42" s="29"/>
      <c r="I42" s="29"/>
      <c r="J42" s="29"/>
      <c r="K42" s="33">
        <v>8</v>
      </c>
      <c r="L42" s="29">
        <v>4</v>
      </c>
      <c r="M42" s="29">
        <v>1</v>
      </c>
    </row>
    <row r="43" spans="1:13" x14ac:dyDescent="0.15">
      <c r="A43" s="3"/>
      <c r="B43" s="1" t="s">
        <v>213</v>
      </c>
      <c r="C43" s="52" t="s">
        <v>284</v>
      </c>
      <c r="D43" s="52">
        <v>23</v>
      </c>
      <c r="E43" s="54">
        <v>6.39</v>
      </c>
      <c r="F43" s="56">
        <v>5.93</v>
      </c>
      <c r="G43" s="55">
        <f t="shared" si="1"/>
        <v>0.45652173913043476</v>
      </c>
      <c r="H43" s="31">
        <v>4</v>
      </c>
      <c r="I43" s="29"/>
      <c r="J43" s="29"/>
      <c r="K43" s="29"/>
      <c r="L43" s="29">
        <v>3</v>
      </c>
      <c r="M43" s="29"/>
    </row>
    <row r="44" spans="1:13" x14ac:dyDescent="0.15">
      <c r="A44" s="3"/>
      <c r="B44" s="1" t="s">
        <v>181</v>
      </c>
      <c r="C44" s="52" t="s">
        <v>285</v>
      </c>
      <c r="D44" s="52">
        <v>12</v>
      </c>
      <c r="E44" s="54">
        <v>6.38</v>
      </c>
      <c r="F44" s="55">
        <v>6.13</v>
      </c>
      <c r="G44" s="54">
        <f t="shared" si="1"/>
        <v>0.25</v>
      </c>
      <c r="H44" s="29">
        <v>1</v>
      </c>
      <c r="I44" s="29"/>
      <c r="J44" s="29"/>
      <c r="K44" s="29"/>
      <c r="L44" s="29"/>
      <c r="M44" s="29"/>
    </row>
    <row r="45" spans="1:13" x14ac:dyDescent="0.15">
      <c r="A45" s="3"/>
      <c r="B45" s="1" t="s">
        <v>205</v>
      </c>
      <c r="C45" s="52" t="s">
        <v>285</v>
      </c>
      <c r="D45" s="52">
        <v>26</v>
      </c>
      <c r="E45" s="54">
        <v>6.38</v>
      </c>
      <c r="F45" s="54">
        <v>5.96</v>
      </c>
      <c r="G45" s="55">
        <f t="shared" si="1"/>
        <v>0.42307692307692307</v>
      </c>
      <c r="H45" s="29">
        <v>3</v>
      </c>
      <c r="I45" s="29">
        <v>1</v>
      </c>
      <c r="J45" s="29"/>
      <c r="K45" s="31">
        <v>4</v>
      </c>
      <c r="L45" s="29">
        <v>2</v>
      </c>
      <c r="M45" s="29">
        <v>1</v>
      </c>
    </row>
    <row r="46" spans="1:13" x14ac:dyDescent="0.15">
      <c r="A46" s="3"/>
      <c r="B46" s="1" t="s">
        <v>212</v>
      </c>
      <c r="C46" s="52" t="s">
        <v>298</v>
      </c>
      <c r="D46" s="52">
        <v>16</v>
      </c>
      <c r="E46" s="54">
        <v>6.38</v>
      </c>
      <c r="F46" s="56">
        <v>5.94</v>
      </c>
      <c r="G46" s="55">
        <f t="shared" si="1"/>
        <v>0.4375</v>
      </c>
      <c r="H46" s="29">
        <v>3</v>
      </c>
      <c r="I46" s="29">
        <v>1</v>
      </c>
      <c r="J46" s="29"/>
      <c r="K46" s="29"/>
      <c r="L46" s="29">
        <v>2</v>
      </c>
      <c r="M46" s="29">
        <v>1</v>
      </c>
    </row>
    <row r="47" spans="1:13" x14ac:dyDescent="0.15">
      <c r="A47" s="3"/>
      <c r="B47" s="1" t="s">
        <v>219</v>
      </c>
      <c r="C47" s="52" t="s">
        <v>296</v>
      </c>
      <c r="D47" s="52">
        <v>18</v>
      </c>
      <c r="E47" s="54">
        <v>6.36</v>
      </c>
      <c r="F47" s="56">
        <v>5.83</v>
      </c>
      <c r="G47" s="55">
        <f t="shared" si="1"/>
        <v>0.52777777777777779</v>
      </c>
      <c r="H47" s="29">
        <v>3</v>
      </c>
      <c r="I47" s="29"/>
      <c r="J47" s="29"/>
      <c r="K47" s="29">
        <v>1</v>
      </c>
      <c r="L47" s="29">
        <v>1</v>
      </c>
      <c r="M47" s="29"/>
    </row>
    <row r="48" spans="1:13" x14ac:dyDescent="0.15">
      <c r="A48" s="3"/>
      <c r="B48" s="1" t="s">
        <v>164</v>
      </c>
      <c r="C48" s="52" t="s">
        <v>289</v>
      </c>
      <c r="D48" s="52">
        <v>34</v>
      </c>
      <c r="E48" s="54">
        <v>6.35</v>
      </c>
      <c r="F48" s="53">
        <v>6.22</v>
      </c>
      <c r="G48" s="56">
        <f t="shared" si="1"/>
        <v>0.13235294117647059</v>
      </c>
      <c r="H48" s="29">
        <v>1</v>
      </c>
      <c r="I48" s="29"/>
      <c r="J48" s="29"/>
      <c r="K48" s="29">
        <v>3</v>
      </c>
      <c r="L48" s="29">
        <v>3</v>
      </c>
      <c r="M48" s="29"/>
    </row>
    <row r="49" spans="1:13" x14ac:dyDescent="0.15">
      <c r="A49" s="3"/>
      <c r="B49" s="1" t="s">
        <v>173</v>
      </c>
      <c r="C49" s="52" t="s">
        <v>293</v>
      </c>
      <c r="D49" s="52">
        <v>33</v>
      </c>
      <c r="E49" s="54">
        <v>6.35</v>
      </c>
      <c r="F49" s="55">
        <v>6.17</v>
      </c>
      <c r="G49" s="54">
        <f t="shared" si="1"/>
        <v>0.18181818181818182</v>
      </c>
      <c r="H49" s="29">
        <v>3</v>
      </c>
      <c r="I49" s="29"/>
      <c r="J49" s="29"/>
      <c r="K49" s="29">
        <v>1</v>
      </c>
      <c r="L49" s="29">
        <v>6</v>
      </c>
      <c r="M49" s="29">
        <v>1</v>
      </c>
    </row>
    <row r="50" spans="1:13" x14ac:dyDescent="0.15">
      <c r="A50" s="3"/>
      <c r="B50" s="1" t="s">
        <v>185</v>
      </c>
      <c r="C50" s="52" t="s">
        <v>298</v>
      </c>
      <c r="D50" s="52">
        <v>31</v>
      </c>
      <c r="E50" s="54">
        <v>6.31</v>
      </c>
      <c r="F50" s="55">
        <v>6.1</v>
      </c>
      <c r="G50" s="54">
        <f t="shared" si="1"/>
        <v>0.20967741935483872</v>
      </c>
      <c r="H50" s="29">
        <v>3</v>
      </c>
      <c r="I50" s="29"/>
      <c r="J50" s="29"/>
      <c r="K50" s="29"/>
      <c r="L50" s="29">
        <v>5</v>
      </c>
      <c r="M50" s="29"/>
    </row>
    <row r="51" spans="1:13" x14ac:dyDescent="0.15">
      <c r="A51" s="3"/>
      <c r="B51" s="1" t="s">
        <v>191</v>
      </c>
      <c r="C51" s="52" t="s">
        <v>291</v>
      </c>
      <c r="D51" s="52">
        <v>27</v>
      </c>
      <c r="E51" s="54">
        <v>6.3</v>
      </c>
      <c r="F51" s="55">
        <v>6.09</v>
      </c>
      <c r="G51" s="54">
        <f t="shared" si="1"/>
        <v>0.20370370370370369</v>
      </c>
      <c r="H51" s="29">
        <v>1</v>
      </c>
      <c r="I51" s="29"/>
      <c r="J51" s="29"/>
      <c r="K51" s="31">
        <v>4</v>
      </c>
      <c r="L51" s="29">
        <v>3</v>
      </c>
      <c r="M51" s="29"/>
    </row>
    <row r="52" spans="1:13" x14ac:dyDescent="0.15">
      <c r="A52" s="3"/>
      <c r="B52" s="1" t="s">
        <v>201</v>
      </c>
      <c r="C52" s="52" t="s">
        <v>290</v>
      </c>
      <c r="D52" s="52">
        <v>27</v>
      </c>
      <c r="E52" s="54">
        <v>6.3</v>
      </c>
      <c r="F52" s="54">
        <v>6.02</v>
      </c>
      <c r="G52" s="54">
        <f t="shared" si="1"/>
        <v>0.27777777777777779</v>
      </c>
      <c r="H52" s="29">
        <v>2</v>
      </c>
      <c r="I52" s="29"/>
      <c r="J52" s="29"/>
      <c r="K52" s="29">
        <v>2</v>
      </c>
      <c r="L52" s="29">
        <v>1</v>
      </c>
      <c r="M52" s="29"/>
    </row>
    <row r="53" spans="1:13" x14ac:dyDescent="0.15">
      <c r="A53" s="3"/>
      <c r="B53" s="1" t="s">
        <v>221</v>
      </c>
      <c r="C53" s="52" t="s">
        <v>308</v>
      </c>
      <c r="D53" s="52">
        <v>22</v>
      </c>
      <c r="E53" s="54">
        <v>6.3</v>
      </c>
      <c r="F53" s="56">
        <v>5.8</v>
      </c>
      <c r="G53" s="55">
        <f t="shared" si="1"/>
        <v>0.5</v>
      </c>
      <c r="H53" s="31">
        <v>4</v>
      </c>
      <c r="I53" s="29">
        <v>1</v>
      </c>
      <c r="J53" s="29"/>
      <c r="K53" s="31">
        <v>4</v>
      </c>
      <c r="L53" s="29">
        <v>6</v>
      </c>
      <c r="M53" s="29">
        <v>2</v>
      </c>
    </row>
    <row r="54" spans="1:13" x14ac:dyDescent="0.15">
      <c r="A54" s="3"/>
      <c r="B54" s="1" t="s">
        <v>211</v>
      </c>
      <c r="C54" s="52" t="s">
        <v>291</v>
      </c>
      <c r="D54" s="52">
        <v>31</v>
      </c>
      <c r="E54" s="54">
        <v>6.29</v>
      </c>
      <c r="F54" s="56">
        <v>5.94</v>
      </c>
      <c r="G54" s="55">
        <f t="shared" si="1"/>
        <v>0.35483870967741937</v>
      </c>
      <c r="H54" s="31">
        <v>5</v>
      </c>
      <c r="I54" s="33">
        <v>3</v>
      </c>
      <c r="J54" s="29">
        <v>1</v>
      </c>
      <c r="K54" s="29">
        <v>1</v>
      </c>
      <c r="L54" s="29">
        <v>4</v>
      </c>
      <c r="M54" s="29"/>
    </row>
    <row r="55" spans="1:13" x14ac:dyDescent="0.15">
      <c r="A55" s="3"/>
      <c r="B55" s="1" t="s">
        <v>216</v>
      </c>
      <c r="C55" s="52" t="s">
        <v>293</v>
      </c>
      <c r="D55" s="52">
        <v>29</v>
      </c>
      <c r="E55" s="54">
        <v>6.29</v>
      </c>
      <c r="F55" s="56">
        <v>5.86</v>
      </c>
      <c r="G55" s="55">
        <f t="shared" si="1"/>
        <v>0.43103448275862066</v>
      </c>
      <c r="H55" s="31">
        <v>4</v>
      </c>
      <c r="I55" s="29"/>
      <c r="J55" s="29"/>
      <c r="K55" s="31">
        <v>4</v>
      </c>
      <c r="L55" s="29">
        <v>5</v>
      </c>
      <c r="M55" s="29">
        <v>1</v>
      </c>
    </row>
    <row r="56" spans="1:13" x14ac:dyDescent="0.15">
      <c r="A56" s="3"/>
      <c r="B56" s="1" t="s">
        <v>188</v>
      </c>
      <c r="C56" s="52" t="s">
        <v>295</v>
      </c>
      <c r="D56" s="52">
        <v>33</v>
      </c>
      <c r="E56" s="54">
        <v>6.27</v>
      </c>
      <c r="F56" s="55">
        <v>6.09</v>
      </c>
      <c r="G56" s="54">
        <f t="shared" si="1"/>
        <v>0.18181818181818182</v>
      </c>
      <c r="H56" s="29">
        <v>2</v>
      </c>
      <c r="I56" s="29"/>
      <c r="J56" s="29"/>
      <c r="K56" s="29">
        <v>3</v>
      </c>
      <c r="L56" s="29">
        <v>6</v>
      </c>
      <c r="M56" s="29"/>
    </row>
    <row r="57" spans="1:13" x14ac:dyDescent="0.15">
      <c r="A57" s="3"/>
      <c r="B57" s="1" t="s">
        <v>214</v>
      </c>
      <c r="C57" s="52" t="s">
        <v>286</v>
      </c>
      <c r="D57" s="52">
        <v>33</v>
      </c>
      <c r="E57" s="54">
        <v>6.27</v>
      </c>
      <c r="F57" s="56">
        <v>5.92</v>
      </c>
      <c r="G57" s="55">
        <f t="shared" si="1"/>
        <v>0.34848484848484851</v>
      </c>
      <c r="H57" s="29">
        <v>3</v>
      </c>
      <c r="I57" s="29"/>
      <c r="J57" s="29"/>
      <c r="K57" s="31">
        <v>5</v>
      </c>
      <c r="L57" s="29">
        <v>3</v>
      </c>
      <c r="M57" s="29">
        <v>1</v>
      </c>
    </row>
    <row r="58" spans="1:13" x14ac:dyDescent="0.15">
      <c r="A58" s="3"/>
      <c r="B58" s="1" t="s">
        <v>403</v>
      </c>
      <c r="C58" s="52" t="s">
        <v>281</v>
      </c>
      <c r="D58" s="52">
        <v>12</v>
      </c>
      <c r="E58" s="54">
        <v>6.25</v>
      </c>
      <c r="F58" s="56">
        <v>5.88</v>
      </c>
      <c r="G58" s="55">
        <f t="shared" si="1"/>
        <v>0.375</v>
      </c>
      <c r="H58" s="29">
        <v>1</v>
      </c>
      <c r="I58" s="29"/>
      <c r="J58" s="29"/>
      <c r="K58" s="29">
        <v>2</v>
      </c>
      <c r="L58" s="29">
        <v>1</v>
      </c>
      <c r="M58" s="29"/>
    </row>
    <row r="59" spans="1:13" x14ac:dyDescent="0.15">
      <c r="A59" s="3"/>
      <c r="B59" s="1" t="s">
        <v>194</v>
      </c>
      <c r="C59" s="52" t="s">
        <v>292</v>
      </c>
      <c r="D59" s="52">
        <v>27</v>
      </c>
      <c r="E59" s="54">
        <v>6.24</v>
      </c>
      <c r="F59" s="55">
        <v>6.06</v>
      </c>
      <c r="G59" s="54">
        <f t="shared" si="1"/>
        <v>0.18518518518518517</v>
      </c>
      <c r="H59" s="29">
        <v>2</v>
      </c>
      <c r="I59" s="29"/>
      <c r="J59" s="29"/>
      <c r="K59" s="31">
        <v>4</v>
      </c>
      <c r="L59" s="117">
        <v>8</v>
      </c>
      <c r="M59" s="29">
        <v>1</v>
      </c>
    </row>
    <row r="60" spans="1:13" x14ac:dyDescent="0.15">
      <c r="A60" s="3"/>
      <c r="B60" s="1" t="s">
        <v>172</v>
      </c>
      <c r="C60" s="52" t="s">
        <v>293</v>
      </c>
      <c r="D60" s="52">
        <v>15</v>
      </c>
      <c r="E60" s="54">
        <v>6.2</v>
      </c>
      <c r="F60" s="55">
        <v>6.17</v>
      </c>
      <c r="G60" s="56">
        <f t="shared" si="1"/>
        <v>3.3333333333333333E-2</v>
      </c>
      <c r="H60" s="29">
        <v>1</v>
      </c>
      <c r="I60" s="29"/>
      <c r="J60" s="29"/>
      <c r="K60" s="29">
        <v>1</v>
      </c>
      <c r="L60" s="117">
        <v>7</v>
      </c>
      <c r="M60" s="29"/>
    </row>
    <row r="61" spans="1:13" x14ac:dyDescent="0.15">
      <c r="A61" s="3"/>
      <c r="B61" s="1" t="s">
        <v>222</v>
      </c>
      <c r="C61" s="52" t="s">
        <v>308</v>
      </c>
      <c r="D61" s="52">
        <v>15</v>
      </c>
      <c r="E61" s="54">
        <v>6.2</v>
      </c>
      <c r="F61" s="56">
        <v>5.77</v>
      </c>
      <c r="G61" s="55">
        <f t="shared" si="1"/>
        <v>0.43333333333333335</v>
      </c>
      <c r="H61" s="29">
        <v>2</v>
      </c>
      <c r="I61" s="29">
        <v>1</v>
      </c>
      <c r="J61" s="29"/>
      <c r="K61" s="29">
        <v>2</v>
      </c>
      <c r="L61" s="29">
        <v>3</v>
      </c>
      <c r="M61" s="29"/>
    </row>
    <row r="62" spans="1:13" x14ac:dyDescent="0.15">
      <c r="A62" s="3"/>
      <c r="B62" s="1" t="s">
        <v>220</v>
      </c>
      <c r="C62" s="52" t="s">
        <v>286</v>
      </c>
      <c r="D62" s="52">
        <v>31</v>
      </c>
      <c r="E62" s="54">
        <v>6.19</v>
      </c>
      <c r="F62" s="56">
        <v>5.82</v>
      </c>
      <c r="G62" s="55">
        <f t="shared" si="1"/>
        <v>0.37096774193548387</v>
      </c>
      <c r="H62" s="31">
        <v>4</v>
      </c>
      <c r="I62" s="29"/>
      <c r="J62" s="29"/>
      <c r="K62" s="29">
        <v>2</v>
      </c>
      <c r="L62" s="29">
        <v>5</v>
      </c>
      <c r="M62" s="29"/>
    </row>
    <row r="63" spans="1:13" x14ac:dyDescent="0.15">
      <c r="A63" s="3"/>
      <c r="B63" s="1" t="s">
        <v>197</v>
      </c>
      <c r="C63" s="52" t="s">
        <v>295</v>
      </c>
      <c r="D63" s="52">
        <v>29</v>
      </c>
      <c r="E63" s="54">
        <v>6.17</v>
      </c>
      <c r="F63" s="54">
        <v>6.03</v>
      </c>
      <c r="G63" s="56">
        <f t="shared" si="1"/>
        <v>0.13793103448275862</v>
      </c>
      <c r="H63" s="31">
        <v>4</v>
      </c>
      <c r="I63" s="29">
        <v>2</v>
      </c>
      <c r="J63" s="29">
        <v>1</v>
      </c>
      <c r="K63" s="29">
        <v>2</v>
      </c>
      <c r="L63" s="165">
        <v>14</v>
      </c>
      <c r="M63" s="29"/>
    </row>
    <row r="64" spans="1:13" x14ac:dyDescent="0.15">
      <c r="A64" s="3"/>
      <c r="B64" s="1" t="s">
        <v>177</v>
      </c>
      <c r="C64" s="52" t="s">
        <v>287</v>
      </c>
      <c r="D64" s="52">
        <v>34</v>
      </c>
      <c r="E64" s="54">
        <v>6.15</v>
      </c>
      <c r="F64" s="55">
        <v>6.15</v>
      </c>
      <c r="G64" s="57">
        <f t="shared" si="1"/>
        <v>0</v>
      </c>
      <c r="H64" s="29">
        <v>2</v>
      </c>
      <c r="I64" s="29"/>
      <c r="J64" s="29"/>
      <c r="K64" s="29">
        <v>1</v>
      </c>
      <c r="L64" s="165">
        <v>14</v>
      </c>
      <c r="M64" s="29"/>
    </row>
    <row r="65" spans="1:13" x14ac:dyDescent="0.15">
      <c r="A65" s="3"/>
      <c r="B65" s="1" t="s">
        <v>184</v>
      </c>
      <c r="C65" s="52" t="s">
        <v>295</v>
      </c>
      <c r="D65" s="52">
        <v>27</v>
      </c>
      <c r="E65" s="54">
        <v>6.15</v>
      </c>
      <c r="F65" s="55">
        <v>6.11</v>
      </c>
      <c r="G65" s="56">
        <f t="shared" si="1"/>
        <v>3.7037037037037035E-2</v>
      </c>
      <c r="H65" s="29">
        <v>1</v>
      </c>
      <c r="I65" s="29"/>
      <c r="J65" s="29"/>
      <c r="K65" s="29">
        <v>2</v>
      </c>
      <c r="L65" s="117">
        <v>8</v>
      </c>
      <c r="M65" s="29"/>
    </row>
    <row r="66" spans="1:13" x14ac:dyDescent="0.15">
      <c r="A66" s="3"/>
      <c r="B66" s="1" t="s">
        <v>495</v>
      </c>
      <c r="C66" s="52" t="s">
        <v>281</v>
      </c>
      <c r="D66" s="52">
        <v>12</v>
      </c>
      <c r="E66" s="54">
        <v>6.13</v>
      </c>
      <c r="F66" s="54">
        <v>6.04</v>
      </c>
      <c r="G66" s="56">
        <f t="shared" si="1"/>
        <v>8.3333333333333329E-2</v>
      </c>
      <c r="H66" s="29">
        <v>1</v>
      </c>
      <c r="I66" s="29"/>
      <c r="J66" s="29"/>
      <c r="K66" s="29"/>
      <c r="L66" s="29">
        <v>4</v>
      </c>
      <c r="M66" s="29"/>
    </row>
    <row r="67" spans="1:13" x14ac:dyDescent="0.15">
      <c r="A67" s="3"/>
      <c r="B67" s="1" t="s">
        <v>405</v>
      </c>
      <c r="C67" s="52" t="s">
        <v>298</v>
      </c>
      <c r="D67" s="52">
        <v>22</v>
      </c>
      <c r="E67" s="54">
        <v>6.11</v>
      </c>
      <c r="F67" s="56">
        <v>5.84</v>
      </c>
      <c r="G67" s="54">
        <f t="shared" ref="G67:G98" si="2">(H67*3-J67*3+K67-L67*0.5-M67)/D67</f>
        <v>0.27272727272727271</v>
      </c>
      <c r="H67" s="29">
        <v>3</v>
      </c>
      <c r="I67" s="29"/>
      <c r="J67" s="29"/>
      <c r="K67" s="29"/>
      <c r="L67" s="29">
        <v>6</v>
      </c>
      <c r="M67" s="29"/>
    </row>
    <row r="68" spans="1:13" x14ac:dyDescent="0.15">
      <c r="A68" s="3"/>
      <c r="B68" s="1" t="s">
        <v>179</v>
      </c>
      <c r="C68" s="52" t="s">
        <v>287</v>
      </c>
      <c r="D68" s="52">
        <v>29</v>
      </c>
      <c r="E68" s="54">
        <v>6.1</v>
      </c>
      <c r="F68" s="55">
        <v>6.14</v>
      </c>
      <c r="G68" s="57">
        <f t="shared" si="2"/>
        <v>-3.4482758620689655E-2</v>
      </c>
      <c r="H68" s="29">
        <v>3</v>
      </c>
      <c r="I68" s="29"/>
      <c r="J68" s="29">
        <v>1</v>
      </c>
      <c r="K68" s="29">
        <v>2</v>
      </c>
      <c r="L68" s="165">
        <v>16</v>
      </c>
      <c r="M68" s="29">
        <v>1</v>
      </c>
    </row>
    <row r="69" spans="1:13" x14ac:dyDescent="0.15">
      <c r="A69" s="3"/>
      <c r="B69" s="1" t="s">
        <v>186</v>
      </c>
      <c r="C69" s="52" t="s">
        <v>283</v>
      </c>
      <c r="D69" s="52">
        <v>35</v>
      </c>
      <c r="E69" s="54">
        <v>6.1</v>
      </c>
      <c r="F69" s="55">
        <v>6.1</v>
      </c>
      <c r="G69" s="57">
        <f t="shared" si="2"/>
        <v>0</v>
      </c>
      <c r="H69" s="29"/>
      <c r="I69" s="29"/>
      <c r="J69" s="29"/>
      <c r="K69" s="29">
        <v>3</v>
      </c>
      <c r="L69" s="29">
        <v>6</v>
      </c>
      <c r="M69" s="29"/>
    </row>
    <row r="70" spans="1:13" x14ac:dyDescent="0.15">
      <c r="A70" s="3"/>
      <c r="B70" s="1" t="s">
        <v>496</v>
      </c>
      <c r="C70" s="52" t="s">
        <v>290</v>
      </c>
      <c r="D70" s="52">
        <v>10</v>
      </c>
      <c r="E70" s="54">
        <v>6.1</v>
      </c>
      <c r="F70" s="55">
        <v>6.1</v>
      </c>
      <c r="G70" s="57">
        <f t="shared" si="2"/>
        <v>0</v>
      </c>
      <c r="H70" s="29"/>
      <c r="I70" s="29"/>
      <c r="J70" s="29"/>
      <c r="K70" s="29"/>
      <c r="L70" s="29"/>
      <c r="M70" s="29"/>
    </row>
    <row r="71" spans="1:13" x14ac:dyDescent="0.15">
      <c r="A71" s="3"/>
      <c r="B71" s="1" t="s">
        <v>203</v>
      </c>
      <c r="C71" s="52" t="s">
        <v>298</v>
      </c>
      <c r="D71" s="52">
        <v>34</v>
      </c>
      <c r="E71" s="54">
        <v>6.1</v>
      </c>
      <c r="F71" s="54">
        <v>5.99</v>
      </c>
      <c r="G71" s="56">
        <f t="shared" si="2"/>
        <v>0.11764705882352941</v>
      </c>
      <c r="H71" s="29">
        <v>1</v>
      </c>
      <c r="I71" s="29"/>
      <c r="J71" s="29"/>
      <c r="K71" s="31">
        <v>4</v>
      </c>
      <c r="L71" s="29">
        <v>6</v>
      </c>
      <c r="M71" s="29"/>
    </row>
    <row r="72" spans="1:13" x14ac:dyDescent="0.15">
      <c r="A72" s="3"/>
      <c r="B72" s="1" t="s">
        <v>497</v>
      </c>
      <c r="C72" s="52" t="s">
        <v>292</v>
      </c>
      <c r="D72" s="52">
        <v>20</v>
      </c>
      <c r="E72" s="54">
        <v>6.1</v>
      </c>
      <c r="F72" s="54">
        <v>5.95</v>
      </c>
      <c r="G72" s="54">
        <f t="shared" si="2"/>
        <v>0.15</v>
      </c>
      <c r="H72" s="29">
        <v>2</v>
      </c>
      <c r="I72" s="29"/>
      <c r="J72" s="29"/>
      <c r="K72" s="29">
        <v>2</v>
      </c>
      <c r="L72" s="117">
        <v>8</v>
      </c>
      <c r="M72" s="29">
        <v>1</v>
      </c>
    </row>
    <row r="73" spans="1:13" x14ac:dyDescent="0.15">
      <c r="A73" s="3"/>
      <c r="B73" s="1" t="s">
        <v>199</v>
      </c>
      <c r="C73" s="52" t="s">
        <v>285</v>
      </c>
      <c r="D73" s="52">
        <v>32</v>
      </c>
      <c r="E73" s="56">
        <v>6.09</v>
      </c>
      <c r="F73" s="54">
        <v>6.02</v>
      </c>
      <c r="G73" s="56">
        <f t="shared" si="2"/>
        <v>7.8125E-2</v>
      </c>
      <c r="H73" s="29">
        <v>1</v>
      </c>
      <c r="I73" s="29"/>
      <c r="J73" s="29"/>
      <c r="K73" s="31">
        <v>4</v>
      </c>
      <c r="L73" s="117">
        <v>9</v>
      </c>
      <c r="M73" s="29"/>
    </row>
    <row r="74" spans="1:13" x14ac:dyDescent="0.15">
      <c r="A74" s="3"/>
      <c r="B74" s="1" t="s">
        <v>411</v>
      </c>
      <c r="C74" s="52" t="s">
        <v>299</v>
      </c>
      <c r="D74" s="52">
        <v>34</v>
      </c>
      <c r="E74" s="56">
        <v>6.09</v>
      </c>
      <c r="F74" s="54">
        <v>6.01</v>
      </c>
      <c r="G74" s="56">
        <f t="shared" si="2"/>
        <v>7.3529411764705885E-2</v>
      </c>
      <c r="H74" s="29">
        <v>2</v>
      </c>
      <c r="I74" s="29"/>
      <c r="J74" s="29"/>
      <c r="K74" s="29"/>
      <c r="L74" s="117">
        <v>7</v>
      </c>
      <c r="M74" s="29"/>
    </row>
    <row r="75" spans="1:13" x14ac:dyDescent="0.15">
      <c r="A75" s="3"/>
      <c r="B75" s="1" t="s">
        <v>498</v>
      </c>
      <c r="C75" s="52" t="s">
        <v>297</v>
      </c>
      <c r="D75" s="52">
        <v>17</v>
      </c>
      <c r="E75" s="56">
        <v>6.09</v>
      </c>
      <c r="F75" s="56">
        <v>5.82</v>
      </c>
      <c r="G75" s="54">
        <f t="shared" si="2"/>
        <v>0.26470588235294118</v>
      </c>
      <c r="H75" s="29">
        <v>2</v>
      </c>
      <c r="I75" s="29"/>
      <c r="J75" s="29"/>
      <c r="K75" s="29">
        <v>1</v>
      </c>
      <c r="L75" s="29">
        <v>3</v>
      </c>
      <c r="M75" s="29">
        <v>1</v>
      </c>
    </row>
    <row r="76" spans="1:13" x14ac:dyDescent="0.15">
      <c r="A76" s="3"/>
      <c r="B76" s="1" t="s">
        <v>168</v>
      </c>
      <c r="C76" s="52" t="s">
        <v>285</v>
      </c>
      <c r="D76" s="52">
        <v>36</v>
      </c>
      <c r="E76" s="56">
        <v>6.08</v>
      </c>
      <c r="F76" s="55">
        <v>6.18</v>
      </c>
      <c r="G76" s="57">
        <f t="shared" si="2"/>
        <v>-9.7222222222222224E-2</v>
      </c>
      <c r="H76" s="29">
        <v>1</v>
      </c>
      <c r="I76" s="29">
        <v>1</v>
      </c>
      <c r="J76" s="29">
        <v>1</v>
      </c>
      <c r="K76" s="29">
        <v>1</v>
      </c>
      <c r="L76" s="117">
        <v>7</v>
      </c>
      <c r="M76" s="29">
        <v>1</v>
      </c>
    </row>
    <row r="77" spans="1:13" x14ac:dyDescent="0.15">
      <c r="A77" s="3"/>
      <c r="B77" s="1" t="s">
        <v>393</v>
      </c>
      <c r="C77" s="52" t="s">
        <v>295</v>
      </c>
      <c r="D77" s="52">
        <v>36</v>
      </c>
      <c r="E77" s="56">
        <v>6.08</v>
      </c>
      <c r="F77" s="56">
        <v>5.92</v>
      </c>
      <c r="G77" s="54">
        <f t="shared" si="2"/>
        <v>0.16666666666666666</v>
      </c>
      <c r="H77" s="29">
        <v>3</v>
      </c>
      <c r="I77" s="29"/>
      <c r="J77" s="29"/>
      <c r="K77" s="29">
        <v>2</v>
      </c>
      <c r="L77" s="165">
        <v>10</v>
      </c>
      <c r="M77" s="29"/>
    </row>
    <row r="78" spans="1:13" x14ac:dyDescent="0.15">
      <c r="A78" s="3"/>
      <c r="B78" s="1" t="s">
        <v>166</v>
      </c>
      <c r="C78" s="52" t="s">
        <v>298</v>
      </c>
      <c r="D78" s="52">
        <v>15</v>
      </c>
      <c r="E78" s="56">
        <v>6.07</v>
      </c>
      <c r="F78" s="53">
        <v>6.2</v>
      </c>
      <c r="G78" s="57">
        <f t="shared" si="2"/>
        <v>-0.13333333333333333</v>
      </c>
      <c r="H78" s="29"/>
      <c r="I78" s="29"/>
      <c r="J78" s="29"/>
      <c r="K78" s="29"/>
      <c r="L78" s="29">
        <v>4</v>
      </c>
      <c r="M78" s="29"/>
    </row>
    <row r="79" spans="1:13" x14ac:dyDescent="0.15">
      <c r="A79" s="3"/>
      <c r="B79" s="1" t="s">
        <v>416</v>
      </c>
      <c r="C79" s="52" t="s">
        <v>296</v>
      </c>
      <c r="D79" s="52">
        <v>22</v>
      </c>
      <c r="E79" s="56">
        <v>6.07</v>
      </c>
      <c r="F79" s="55">
        <v>6.05</v>
      </c>
      <c r="G79" s="56">
        <f t="shared" si="2"/>
        <v>2.2727272727272728E-2</v>
      </c>
      <c r="H79" s="29"/>
      <c r="I79" s="29"/>
      <c r="J79" s="29"/>
      <c r="K79" s="29">
        <v>2</v>
      </c>
      <c r="L79" s="29">
        <v>3</v>
      </c>
      <c r="M79" s="29"/>
    </row>
    <row r="80" spans="1:13" x14ac:dyDescent="0.15">
      <c r="A80" s="3"/>
      <c r="B80" s="1" t="s">
        <v>400</v>
      </c>
      <c r="C80" s="52" t="s">
        <v>285</v>
      </c>
      <c r="D80" s="52">
        <v>34</v>
      </c>
      <c r="E80" s="56">
        <v>6.07</v>
      </c>
      <c r="F80" s="54">
        <v>5.99</v>
      </c>
      <c r="G80" s="56">
        <f t="shared" si="2"/>
        <v>8.8235294117647065E-2</v>
      </c>
      <c r="H80" s="29">
        <v>1</v>
      </c>
      <c r="I80" s="29"/>
      <c r="J80" s="29"/>
      <c r="K80" s="29">
        <v>2</v>
      </c>
      <c r="L80" s="29">
        <v>4</v>
      </c>
      <c r="M80" s="29"/>
    </row>
    <row r="81" spans="1:13" x14ac:dyDescent="0.15">
      <c r="A81" s="3"/>
      <c r="B81" s="1" t="s">
        <v>390</v>
      </c>
      <c r="C81" s="52" t="s">
        <v>296</v>
      </c>
      <c r="D81" s="52">
        <v>23</v>
      </c>
      <c r="E81" s="56">
        <v>6.07</v>
      </c>
      <c r="F81" s="54">
        <v>5.96</v>
      </c>
      <c r="G81" s="56">
        <f t="shared" si="2"/>
        <v>0.10869565217391304</v>
      </c>
      <c r="H81" s="29">
        <v>1</v>
      </c>
      <c r="I81" s="29">
        <v>1</v>
      </c>
      <c r="J81" s="29">
        <v>1</v>
      </c>
      <c r="K81" s="31">
        <v>4</v>
      </c>
      <c r="L81" s="29">
        <v>3</v>
      </c>
      <c r="M81" s="29"/>
    </row>
    <row r="82" spans="1:13" x14ac:dyDescent="0.15">
      <c r="A82" s="3"/>
      <c r="B82" s="1" t="s">
        <v>499</v>
      </c>
      <c r="C82" s="52" t="s">
        <v>299</v>
      </c>
      <c r="D82" s="52">
        <v>14</v>
      </c>
      <c r="E82" s="56">
        <v>6.07</v>
      </c>
      <c r="F82" s="57">
        <v>5.61</v>
      </c>
      <c r="G82" s="55">
        <f t="shared" si="2"/>
        <v>0.4642857142857143</v>
      </c>
      <c r="H82" s="29">
        <v>2</v>
      </c>
      <c r="I82" s="29"/>
      <c r="J82" s="29"/>
      <c r="K82" s="29">
        <v>1</v>
      </c>
      <c r="L82" s="29">
        <v>1</v>
      </c>
      <c r="M82" s="29"/>
    </row>
    <row r="83" spans="1:13" x14ac:dyDescent="0.15">
      <c r="A83" s="3"/>
      <c r="B83" s="1" t="s">
        <v>227</v>
      </c>
      <c r="C83" s="52" t="s">
        <v>286</v>
      </c>
      <c r="D83" s="52">
        <v>22</v>
      </c>
      <c r="E83" s="56">
        <v>6.07</v>
      </c>
      <c r="F83" s="57">
        <v>5.48</v>
      </c>
      <c r="G83" s="55">
        <f t="shared" si="2"/>
        <v>0.59090909090909094</v>
      </c>
      <c r="H83" s="31">
        <v>5</v>
      </c>
      <c r="I83" s="29">
        <v>1</v>
      </c>
      <c r="J83" s="29">
        <v>1</v>
      </c>
      <c r="K83" s="29">
        <v>1</v>
      </c>
      <c r="L83" s="29"/>
      <c r="M83" s="29"/>
    </row>
    <row r="84" spans="1:13" x14ac:dyDescent="0.15">
      <c r="A84" s="3"/>
      <c r="B84" s="1" t="s">
        <v>394</v>
      </c>
      <c r="C84" s="52" t="s">
        <v>288</v>
      </c>
      <c r="D84" s="52">
        <v>18</v>
      </c>
      <c r="E84" s="56">
        <v>6.06</v>
      </c>
      <c r="F84" s="54">
        <v>5.97</v>
      </c>
      <c r="G84" s="56">
        <f t="shared" si="2"/>
        <v>8.3333333333333329E-2</v>
      </c>
      <c r="H84" s="29">
        <v>1</v>
      </c>
      <c r="I84" s="29"/>
      <c r="J84" s="29"/>
      <c r="K84" s="29">
        <v>1</v>
      </c>
      <c r="L84" s="29">
        <v>5</v>
      </c>
      <c r="M84" s="29"/>
    </row>
    <row r="85" spans="1:13" x14ac:dyDescent="0.15">
      <c r="A85" s="3"/>
      <c r="B85" s="1" t="s">
        <v>500</v>
      </c>
      <c r="C85" s="52" t="s">
        <v>284</v>
      </c>
      <c r="D85" s="52">
        <v>28</v>
      </c>
      <c r="E85" s="56">
        <v>6.05</v>
      </c>
      <c r="F85" s="54">
        <v>6</v>
      </c>
      <c r="G85" s="56">
        <f t="shared" si="2"/>
        <v>5.3571428571428568E-2</v>
      </c>
      <c r="H85" s="29">
        <v>1</v>
      </c>
      <c r="I85" s="29"/>
      <c r="J85" s="29"/>
      <c r="K85" s="29">
        <v>1</v>
      </c>
      <c r="L85" s="29">
        <v>5</v>
      </c>
      <c r="M85" s="29"/>
    </row>
    <row r="86" spans="1:13" x14ac:dyDescent="0.15">
      <c r="A86" s="3"/>
      <c r="B86" s="1" t="s">
        <v>414</v>
      </c>
      <c r="C86" s="52" t="s">
        <v>283</v>
      </c>
      <c r="D86" s="52">
        <v>23</v>
      </c>
      <c r="E86" s="56">
        <v>6.04</v>
      </c>
      <c r="F86" s="56">
        <v>5.93</v>
      </c>
      <c r="G86" s="56">
        <f t="shared" si="2"/>
        <v>0.10869565217391304</v>
      </c>
      <c r="H86" s="29">
        <v>1</v>
      </c>
      <c r="I86" s="29"/>
      <c r="J86" s="29"/>
      <c r="K86" s="29">
        <v>3</v>
      </c>
      <c r="L86" s="29">
        <v>5</v>
      </c>
      <c r="M86" s="29">
        <v>1</v>
      </c>
    </row>
    <row r="87" spans="1:13" x14ac:dyDescent="0.15">
      <c r="A87" s="3"/>
      <c r="B87" s="1" t="s">
        <v>501</v>
      </c>
      <c r="C87" s="52" t="s">
        <v>297</v>
      </c>
      <c r="D87" s="52">
        <v>12</v>
      </c>
      <c r="E87" s="56">
        <v>6.04</v>
      </c>
      <c r="F87" s="56">
        <v>5.88</v>
      </c>
      <c r="G87" s="54">
        <f t="shared" si="2"/>
        <v>0.16666666666666666</v>
      </c>
      <c r="H87" s="29">
        <v>1</v>
      </c>
      <c r="I87" s="29"/>
      <c r="J87" s="29"/>
      <c r="K87" s="29"/>
      <c r="L87" s="29">
        <v>2</v>
      </c>
      <c r="M87" s="29"/>
    </row>
    <row r="88" spans="1:13" x14ac:dyDescent="0.15">
      <c r="A88" s="3"/>
      <c r="B88" s="1" t="s">
        <v>224</v>
      </c>
      <c r="C88" s="52" t="s">
        <v>292</v>
      </c>
      <c r="D88" s="52">
        <v>24</v>
      </c>
      <c r="E88" s="56">
        <v>6.04</v>
      </c>
      <c r="F88" s="57">
        <v>5.67</v>
      </c>
      <c r="G88" s="55">
        <f t="shared" si="2"/>
        <v>0.375</v>
      </c>
      <c r="H88" s="31">
        <v>4</v>
      </c>
      <c r="I88" s="29"/>
      <c r="J88" s="29"/>
      <c r="K88" s="29"/>
      <c r="L88" s="29">
        <v>4</v>
      </c>
      <c r="M88" s="29">
        <v>1</v>
      </c>
    </row>
    <row r="89" spans="1:13" x14ac:dyDescent="0.15">
      <c r="A89" s="3"/>
      <c r="B89" s="1" t="s">
        <v>420</v>
      </c>
      <c r="C89" s="52" t="s">
        <v>287</v>
      </c>
      <c r="D89" s="52">
        <v>30</v>
      </c>
      <c r="E89" s="56">
        <v>6.03</v>
      </c>
      <c r="F89" s="54">
        <v>6.03</v>
      </c>
      <c r="G89" s="57">
        <f t="shared" si="2"/>
        <v>0</v>
      </c>
      <c r="H89" s="29">
        <v>1</v>
      </c>
      <c r="I89" s="29"/>
      <c r="J89" s="29"/>
      <c r="K89" s="29">
        <v>1</v>
      </c>
      <c r="L89" s="117">
        <v>8</v>
      </c>
      <c r="M89" s="29"/>
    </row>
    <row r="90" spans="1:13" x14ac:dyDescent="0.15">
      <c r="A90" s="3"/>
      <c r="B90" s="1" t="s">
        <v>502</v>
      </c>
      <c r="C90" s="52" t="s">
        <v>291</v>
      </c>
      <c r="D90" s="52">
        <v>30</v>
      </c>
      <c r="E90" s="56">
        <v>6.03</v>
      </c>
      <c r="F90" s="54">
        <v>5.95</v>
      </c>
      <c r="G90" s="56">
        <f t="shared" si="2"/>
        <v>8.3333333333333329E-2</v>
      </c>
      <c r="H90" s="29">
        <v>2</v>
      </c>
      <c r="I90" s="29"/>
      <c r="J90" s="29"/>
      <c r="K90" s="29">
        <v>1</v>
      </c>
      <c r="L90" s="117">
        <v>9</v>
      </c>
      <c r="M90" s="29"/>
    </row>
    <row r="91" spans="1:13" x14ac:dyDescent="0.15">
      <c r="A91" s="3"/>
      <c r="B91" s="1" t="s">
        <v>503</v>
      </c>
      <c r="C91" s="52" t="s">
        <v>308</v>
      </c>
      <c r="D91" s="52">
        <v>17</v>
      </c>
      <c r="E91" s="56">
        <v>6.03</v>
      </c>
      <c r="F91" s="56">
        <v>5.88</v>
      </c>
      <c r="G91" s="54">
        <f t="shared" si="2"/>
        <v>0.14705882352941177</v>
      </c>
      <c r="H91" s="29">
        <v>1</v>
      </c>
      <c r="I91" s="29"/>
      <c r="J91" s="29"/>
      <c r="K91" s="29">
        <v>1</v>
      </c>
      <c r="L91" s="29">
        <v>3</v>
      </c>
      <c r="M91" s="29"/>
    </row>
    <row r="92" spans="1:13" x14ac:dyDescent="0.15">
      <c r="A92" s="3"/>
      <c r="B92" s="1" t="s">
        <v>504</v>
      </c>
      <c r="C92" s="52" t="s">
        <v>308</v>
      </c>
      <c r="D92" s="52">
        <v>17</v>
      </c>
      <c r="E92" s="56">
        <v>6.03</v>
      </c>
      <c r="F92" s="56">
        <v>5.79</v>
      </c>
      <c r="G92" s="54">
        <f t="shared" si="2"/>
        <v>0.23529411764705882</v>
      </c>
      <c r="H92" s="29">
        <v>2</v>
      </c>
      <c r="I92" s="29"/>
      <c r="J92" s="29"/>
      <c r="K92" s="29">
        <v>1</v>
      </c>
      <c r="L92" s="29">
        <v>6</v>
      </c>
      <c r="M92" s="29"/>
    </row>
    <row r="93" spans="1:13" x14ac:dyDescent="0.15">
      <c r="A93" s="3"/>
      <c r="B93" s="1" t="s">
        <v>397</v>
      </c>
      <c r="C93" s="52" t="s">
        <v>281</v>
      </c>
      <c r="D93" s="52">
        <v>23</v>
      </c>
      <c r="E93" s="56">
        <v>6</v>
      </c>
      <c r="F93" s="54">
        <v>6.04</v>
      </c>
      <c r="G93" s="57">
        <f t="shared" si="2"/>
        <v>-4.3478260869565216E-2</v>
      </c>
      <c r="H93" s="29"/>
      <c r="I93" s="29"/>
      <c r="J93" s="29"/>
      <c r="K93" s="29">
        <v>1</v>
      </c>
      <c r="L93" s="29">
        <v>2</v>
      </c>
      <c r="M93" s="29">
        <v>1</v>
      </c>
    </row>
    <row r="94" spans="1:13" x14ac:dyDescent="0.15">
      <c r="A94" s="3"/>
      <c r="B94" s="1" t="s">
        <v>505</v>
      </c>
      <c r="C94" s="52" t="s">
        <v>296</v>
      </c>
      <c r="D94" s="52">
        <v>31</v>
      </c>
      <c r="E94" s="56">
        <v>6</v>
      </c>
      <c r="F94" s="54">
        <v>6.02</v>
      </c>
      <c r="G94" s="57">
        <f t="shared" si="2"/>
        <v>-1.6129032258064516E-2</v>
      </c>
      <c r="H94" s="29">
        <v>1</v>
      </c>
      <c r="I94" s="29"/>
      <c r="J94" s="29"/>
      <c r="K94" s="29">
        <v>2</v>
      </c>
      <c r="L94" s="165">
        <v>11</v>
      </c>
      <c r="M94" s="29"/>
    </row>
    <row r="95" spans="1:13" x14ac:dyDescent="0.15">
      <c r="A95" s="3"/>
      <c r="B95" s="1" t="s">
        <v>506</v>
      </c>
      <c r="C95" s="52" t="s">
        <v>293</v>
      </c>
      <c r="D95" s="52">
        <v>18</v>
      </c>
      <c r="E95" s="56">
        <v>6</v>
      </c>
      <c r="F95" s="57">
        <v>5.61</v>
      </c>
      <c r="G95" s="55">
        <f t="shared" si="2"/>
        <v>0.3888888888888889</v>
      </c>
      <c r="H95" s="29">
        <v>2</v>
      </c>
      <c r="I95" s="29"/>
      <c r="J95" s="29"/>
      <c r="K95" s="29">
        <v>1</v>
      </c>
      <c r="L95" s="29"/>
      <c r="M95" s="29"/>
    </row>
    <row r="96" spans="1:13" x14ac:dyDescent="0.15">
      <c r="A96" s="3"/>
      <c r="B96" s="1" t="s">
        <v>170</v>
      </c>
      <c r="C96" s="52" t="s">
        <v>282</v>
      </c>
      <c r="D96" s="52">
        <v>33</v>
      </c>
      <c r="E96" s="56">
        <v>5.98</v>
      </c>
      <c r="F96" s="55">
        <v>6.18</v>
      </c>
      <c r="G96" s="57">
        <f t="shared" si="2"/>
        <v>-0.19696969696969696</v>
      </c>
      <c r="H96" s="29"/>
      <c r="I96" s="29"/>
      <c r="J96" s="29"/>
      <c r="K96" s="29"/>
      <c r="L96" s="165">
        <v>13</v>
      </c>
      <c r="M96" s="29"/>
    </row>
    <row r="97" spans="1:13" x14ac:dyDescent="0.15">
      <c r="A97" s="3"/>
      <c r="B97" s="1" t="s">
        <v>507</v>
      </c>
      <c r="C97" s="52" t="s">
        <v>298</v>
      </c>
      <c r="D97" s="52">
        <v>24</v>
      </c>
      <c r="E97" s="56">
        <v>5.98</v>
      </c>
      <c r="F97" s="54">
        <v>5.98</v>
      </c>
      <c r="G97" s="57">
        <f t="shared" si="2"/>
        <v>0</v>
      </c>
      <c r="H97" s="29">
        <v>1</v>
      </c>
      <c r="I97" s="29"/>
      <c r="J97" s="29"/>
      <c r="K97" s="29">
        <v>2</v>
      </c>
      <c r="L97" s="165">
        <v>10</v>
      </c>
      <c r="M97" s="29"/>
    </row>
    <row r="98" spans="1:13" x14ac:dyDescent="0.15">
      <c r="A98" s="3"/>
      <c r="B98" s="1" t="s">
        <v>508</v>
      </c>
      <c r="C98" s="52" t="s">
        <v>288</v>
      </c>
      <c r="D98" s="52">
        <v>21</v>
      </c>
      <c r="E98" s="56">
        <v>5.98</v>
      </c>
      <c r="F98" s="54">
        <v>5.95</v>
      </c>
      <c r="G98" s="56">
        <f t="shared" si="2"/>
        <v>2.3809523809523808E-2</v>
      </c>
      <c r="H98" s="29">
        <v>1</v>
      </c>
      <c r="I98" s="29"/>
      <c r="J98" s="29">
        <v>1</v>
      </c>
      <c r="K98" s="29">
        <v>1</v>
      </c>
      <c r="L98" s="29">
        <v>1</v>
      </c>
      <c r="M98" s="29"/>
    </row>
    <row r="99" spans="1:13" x14ac:dyDescent="0.15">
      <c r="A99" s="3"/>
      <c r="B99" s="1" t="s">
        <v>415</v>
      </c>
      <c r="C99" s="52" t="s">
        <v>295</v>
      </c>
      <c r="D99" s="52">
        <v>33</v>
      </c>
      <c r="E99" s="56">
        <v>5.98</v>
      </c>
      <c r="F99" s="56">
        <v>5.92</v>
      </c>
      <c r="G99" s="56">
        <f t="shared" ref="G99:G130" si="3">(H99*3-J99*3+K99-L99*0.5-M99)/D99</f>
        <v>6.0606060606060608E-2</v>
      </c>
      <c r="H99" s="29">
        <v>1</v>
      </c>
      <c r="I99" s="29"/>
      <c r="J99" s="29"/>
      <c r="K99" s="29">
        <v>1</v>
      </c>
      <c r="L99" s="29">
        <v>4</v>
      </c>
      <c r="M99" s="29"/>
    </row>
    <row r="100" spans="1:13" x14ac:dyDescent="0.15">
      <c r="A100" s="3"/>
      <c r="B100" s="1" t="s">
        <v>509</v>
      </c>
      <c r="C100" s="52" t="s">
        <v>296</v>
      </c>
      <c r="D100" s="52">
        <v>25</v>
      </c>
      <c r="E100" s="56">
        <v>5.98</v>
      </c>
      <c r="F100" s="56">
        <v>5.84</v>
      </c>
      <c r="G100" s="56">
        <f t="shared" si="3"/>
        <v>0.14000000000000001</v>
      </c>
      <c r="H100" s="29">
        <v>2</v>
      </c>
      <c r="I100" s="29"/>
      <c r="J100" s="29"/>
      <c r="K100" s="29"/>
      <c r="L100" s="29">
        <v>5</v>
      </c>
      <c r="M100" s="29"/>
    </row>
    <row r="101" spans="1:13" x14ac:dyDescent="0.15">
      <c r="A101" s="3"/>
      <c r="B101" s="1" t="s">
        <v>510</v>
      </c>
      <c r="C101" s="52" t="s">
        <v>299</v>
      </c>
      <c r="D101" s="52">
        <v>19</v>
      </c>
      <c r="E101" s="56">
        <v>5.97</v>
      </c>
      <c r="F101" s="56">
        <v>5.92</v>
      </c>
      <c r="G101" s="56">
        <f t="shared" si="3"/>
        <v>5.2631578947368418E-2</v>
      </c>
      <c r="H101" s="29">
        <v>1</v>
      </c>
      <c r="I101" s="29"/>
      <c r="J101" s="29"/>
      <c r="K101" s="29"/>
      <c r="L101" s="29">
        <v>4</v>
      </c>
      <c r="M101" s="29"/>
    </row>
    <row r="102" spans="1:13" x14ac:dyDescent="0.15">
      <c r="A102" s="3"/>
      <c r="B102" s="1" t="s">
        <v>195</v>
      </c>
      <c r="C102" s="52" t="s">
        <v>286</v>
      </c>
      <c r="D102" s="52">
        <v>13</v>
      </c>
      <c r="E102" s="56">
        <v>5.96</v>
      </c>
      <c r="F102" s="54">
        <v>6.04</v>
      </c>
      <c r="G102" s="57">
        <f t="shared" si="3"/>
        <v>-7.6923076923076927E-2</v>
      </c>
      <c r="H102" s="29"/>
      <c r="I102" s="29"/>
      <c r="J102" s="29"/>
      <c r="K102" s="29"/>
      <c r="L102" s="29">
        <v>2</v>
      </c>
      <c r="M102" s="29"/>
    </row>
    <row r="103" spans="1:13" x14ac:dyDescent="0.15">
      <c r="A103" s="3"/>
      <c r="B103" s="1" t="s">
        <v>207</v>
      </c>
      <c r="C103" s="52" t="s">
        <v>293</v>
      </c>
      <c r="D103" s="52">
        <v>13</v>
      </c>
      <c r="E103" s="56">
        <v>5.96</v>
      </c>
      <c r="F103" s="54">
        <v>5.96</v>
      </c>
      <c r="G103" s="57">
        <f t="shared" si="3"/>
        <v>0</v>
      </c>
      <c r="H103" s="29"/>
      <c r="I103" s="29"/>
      <c r="J103" s="29"/>
      <c r="K103" s="29"/>
      <c r="L103" s="29"/>
      <c r="M103" s="29"/>
    </row>
    <row r="104" spans="1:13" x14ac:dyDescent="0.15">
      <c r="A104" s="3"/>
      <c r="B104" s="1" t="s">
        <v>511</v>
      </c>
      <c r="C104" s="52" t="s">
        <v>295</v>
      </c>
      <c r="D104" s="52">
        <v>12</v>
      </c>
      <c r="E104" s="56">
        <v>5.96</v>
      </c>
      <c r="F104" s="56">
        <v>5.88</v>
      </c>
      <c r="G104" s="56">
        <f t="shared" si="3"/>
        <v>8.3333333333333329E-2</v>
      </c>
      <c r="H104" s="29"/>
      <c r="I104" s="29"/>
      <c r="J104" s="29"/>
      <c r="K104" s="29">
        <v>2</v>
      </c>
      <c r="L104" s="29">
        <v>2</v>
      </c>
      <c r="M104" s="29"/>
    </row>
    <row r="105" spans="1:13" x14ac:dyDescent="0.15">
      <c r="A105" s="3"/>
      <c r="B105" s="1" t="s">
        <v>223</v>
      </c>
      <c r="C105" s="52" t="s">
        <v>297</v>
      </c>
      <c r="D105" s="52">
        <v>34</v>
      </c>
      <c r="E105" s="56">
        <v>5.96</v>
      </c>
      <c r="F105" s="57">
        <v>5.75</v>
      </c>
      <c r="G105" s="54">
        <f t="shared" si="3"/>
        <v>0.20588235294117646</v>
      </c>
      <c r="H105" s="29">
        <v>3</v>
      </c>
      <c r="I105" s="29"/>
      <c r="J105" s="29"/>
      <c r="K105" s="29">
        <v>1</v>
      </c>
      <c r="L105" s="29">
        <v>4</v>
      </c>
      <c r="M105" s="29">
        <v>1</v>
      </c>
    </row>
    <row r="106" spans="1:13" x14ac:dyDescent="0.15">
      <c r="A106" s="3"/>
      <c r="B106" s="1" t="s">
        <v>512</v>
      </c>
      <c r="C106" s="52" t="s">
        <v>308</v>
      </c>
      <c r="D106" s="52">
        <v>22</v>
      </c>
      <c r="E106" s="56">
        <v>5.95</v>
      </c>
      <c r="F106" s="57">
        <v>5.75</v>
      </c>
      <c r="G106" s="54">
        <f t="shared" si="3"/>
        <v>0.20454545454545456</v>
      </c>
      <c r="H106" s="29">
        <v>2</v>
      </c>
      <c r="I106" s="29"/>
      <c r="J106" s="29"/>
      <c r="K106" s="29"/>
      <c r="L106" s="29">
        <v>3</v>
      </c>
      <c r="M106" s="29"/>
    </row>
    <row r="107" spans="1:13" x14ac:dyDescent="0.15">
      <c r="A107" s="3"/>
      <c r="B107" s="1" t="s">
        <v>419</v>
      </c>
      <c r="C107" s="52" t="s">
        <v>287</v>
      </c>
      <c r="D107" s="52">
        <v>30</v>
      </c>
      <c r="E107" s="56">
        <v>5.93</v>
      </c>
      <c r="F107" s="56">
        <v>5.85</v>
      </c>
      <c r="G107" s="56">
        <f t="shared" si="3"/>
        <v>8.3333333333333329E-2</v>
      </c>
      <c r="H107" s="29">
        <v>3</v>
      </c>
      <c r="I107" s="29"/>
      <c r="J107" s="29"/>
      <c r="K107" s="29"/>
      <c r="L107" s="165">
        <v>13</v>
      </c>
      <c r="M107" s="29"/>
    </row>
    <row r="108" spans="1:13" x14ac:dyDescent="0.15">
      <c r="A108" s="3"/>
      <c r="B108" s="1" t="s">
        <v>513</v>
      </c>
      <c r="C108" s="52" t="s">
        <v>293</v>
      </c>
      <c r="D108" s="52">
        <v>20</v>
      </c>
      <c r="E108" s="56">
        <v>5.92</v>
      </c>
      <c r="F108" s="54">
        <v>6.03</v>
      </c>
      <c r="G108" s="57">
        <f t="shared" si="3"/>
        <v>-0.1</v>
      </c>
      <c r="H108" s="29"/>
      <c r="I108" s="29"/>
      <c r="J108" s="29"/>
      <c r="K108" s="29"/>
      <c r="L108" s="29">
        <v>4</v>
      </c>
      <c r="M108" s="29"/>
    </row>
    <row r="109" spans="1:13" x14ac:dyDescent="0.15">
      <c r="A109" s="3"/>
      <c r="B109" s="1" t="s">
        <v>514</v>
      </c>
      <c r="C109" s="52" t="s">
        <v>286</v>
      </c>
      <c r="D109" s="52">
        <v>32</v>
      </c>
      <c r="E109" s="56">
        <v>5.92</v>
      </c>
      <c r="F109" s="56">
        <v>5.91</v>
      </c>
      <c r="G109" s="56">
        <f t="shared" si="3"/>
        <v>1.5625E-2</v>
      </c>
      <c r="H109" s="29"/>
      <c r="I109" s="29"/>
      <c r="J109" s="29"/>
      <c r="K109" s="29">
        <v>1</v>
      </c>
      <c r="L109" s="29">
        <v>1</v>
      </c>
      <c r="M109" s="29"/>
    </row>
    <row r="110" spans="1:13" x14ac:dyDescent="0.15">
      <c r="A110" s="3"/>
      <c r="B110" s="1" t="s">
        <v>515</v>
      </c>
      <c r="C110" s="52" t="s">
        <v>283</v>
      </c>
      <c r="D110" s="52">
        <v>16</v>
      </c>
      <c r="E110" s="56">
        <v>5.91</v>
      </c>
      <c r="F110" s="57">
        <v>5.56</v>
      </c>
      <c r="G110" s="55">
        <f t="shared" si="3"/>
        <v>0.34375</v>
      </c>
      <c r="H110" s="29">
        <v>2</v>
      </c>
      <c r="I110" s="29"/>
      <c r="J110" s="29"/>
      <c r="K110" s="29">
        <v>1</v>
      </c>
      <c r="L110" s="29">
        <v>3</v>
      </c>
      <c r="M110" s="29"/>
    </row>
    <row r="111" spans="1:13" x14ac:dyDescent="0.15">
      <c r="A111" s="3"/>
      <c r="B111" s="1" t="s">
        <v>516</v>
      </c>
      <c r="C111" s="52" t="s">
        <v>292</v>
      </c>
      <c r="D111" s="52">
        <v>22</v>
      </c>
      <c r="E111" s="56">
        <v>5.89</v>
      </c>
      <c r="F111" s="57">
        <v>5.7</v>
      </c>
      <c r="G111" s="54">
        <f t="shared" si="3"/>
        <v>0.18181818181818182</v>
      </c>
      <c r="H111" s="29">
        <v>1</v>
      </c>
      <c r="I111" s="29"/>
      <c r="J111" s="29"/>
      <c r="K111" s="29">
        <v>2</v>
      </c>
      <c r="L111" s="29"/>
      <c r="M111" s="29">
        <v>1</v>
      </c>
    </row>
    <row r="112" spans="1:13" x14ac:dyDescent="0.15">
      <c r="A112" s="3"/>
      <c r="B112" s="1" t="s">
        <v>517</v>
      </c>
      <c r="C112" s="52" t="s">
        <v>294</v>
      </c>
      <c r="D112" s="52">
        <v>30</v>
      </c>
      <c r="E112" s="56">
        <v>5.87</v>
      </c>
      <c r="F112" s="54">
        <v>6.03</v>
      </c>
      <c r="G112" s="57">
        <f t="shared" si="3"/>
        <v>-0.16666666666666666</v>
      </c>
      <c r="H112" s="29"/>
      <c r="I112" s="29"/>
      <c r="J112" s="29"/>
      <c r="K112" s="29"/>
      <c r="L112" s="117">
        <v>8</v>
      </c>
      <c r="M112" s="29">
        <v>1</v>
      </c>
    </row>
    <row r="113" spans="1:13" x14ac:dyDescent="0.15">
      <c r="A113" s="3"/>
      <c r="B113" s="1" t="s">
        <v>410</v>
      </c>
      <c r="C113" s="52" t="s">
        <v>297</v>
      </c>
      <c r="D113" s="52">
        <v>23</v>
      </c>
      <c r="E113" s="56">
        <v>5.87</v>
      </c>
      <c r="F113" s="54">
        <v>6</v>
      </c>
      <c r="G113" s="57">
        <f t="shared" si="3"/>
        <v>-0.13043478260869565</v>
      </c>
      <c r="H113" s="29"/>
      <c r="I113" s="29"/>
      <c r="J113" s="29"/>
      <c r="K113" s="29">
        <v>2</v>
      </c>
      <c r="L113" s="117">
        <v>8</v>
      </c>
      <c r="M113" s="29">
        <v>1</v>
      </c>
    </row>
    <row r="114" spans="1:13" x14ac:dyDescent="0.15">
      <c r="A114" s="3"/>
      <c r="B114" s="1" t="s">
        <v>422</v>
      </c>
      <c r="C114" s="52" t="s">
        <v>283</v>
      </c>
      <c r="D114" s="52">
        <v>23</v>
      </c>
      <c r="E114" s="56">
        <v>5.87</v>
      </c>
      <c r="F114" s="56">
        <v>5.91</v>
      </c>
      <c r="G114" s="57">
        <f t="shared" si="3"/>
        <v>-4.3478260869565216E-2</v>
      </c>
      <c r="H114" s="29"/>
      <c r="I114" s="29"/>
      <c r="J114" s="29"/>
      <c r="K114" s="29"/>
      <c r="L114" s="29">
        <v>2</v>
      </c>
      <c r="M114" s="29"/>
    </row>
    <row r="115" spans="1:13" x14ac:dyDescent="0.15">
      <c r="A115" s="3"/>
      <c r="B115" s="1" t="s">
        <v>218</v>
      </c>
      <c r="C115" s="52" t="s">
        <v>282</v>
      </c>
      <c r="D115" s="52">
        <v>31</v>
      </c>
      <c r="E115" s="56">
        <v>5.87</v>
      </c>
      <c r="F115" s="56">
        <v>5.85</v>
      </c>
      <c r="G115" s="56">
        <f t="shared" si="3"/>
        <v>1.6129032258064516E-2</v>
      </c>
      <c r="H115" s="29"/>
      <c r="I115" s="29"/>
      <c r="J115" s="29"/>
      <c r="K115" s="29">
        <v>2</v>
      </c>
      <c r="L115" s="29">
        <v>3</v>
      </c>
      <c r="M115" s="29"/>
    </row>
    <row r="116" spans="1:13" x14ac:dyDescent="0.15">
      <c r="A116" s="3"/>
      <c r="B116" s="1" t="s">
        <v>423</v>
      </c>
      <c r="C116" s="52" t="s">
        <v>297</v>
      </c>
      <c r="D116" s="52">
        <v>21</v>
      </c>
      <c r="E116" s="56">
        <v>5.86</v>
      </c>
      <c r="F116" s="56">
        <v>5.88</v>
      </c>
      <c r="G116" s="57">
        <f t="shared" si="3"/>
        <v>-2.3809523809523808E-2</v>
      </c>
      <c r="H116" s="29"/>
      <c r="I116" s="29"/>
      <c r="J116" s="29"/>
      <c r="K116" s="29"/>
      <c r="L116" s="29">
        <v>1</v>
      </c>
      <c r="M116" s="29"/>
    </row>
    <row r="117" spans="1:13" x14ac:dyDescent="0.15">
      <c r="A117" s="3"/>
      <c r="B117" s="1" t="s">
        <v>217</v>
      </c>
      <c r="C117" s="52" t="s">
        <v>282</v>
      </c>
      <c r="D117" s="52">
        <v>22</v>
      </c>
      <c r="E117" s="56">
        <v>5.86</v>
      </c>
      <c r="F117" s="56">
        <v>5.86</v>
      </c>
      <c r="G117" s="57">
        <f t="shared" si="3"/>
        <v>0</v>
      </c>
      <c r="H117" s="29"/>
      <c r="I117" s="29"/>
      <c r="J117" s="29"/>
      <c r="K117" s="29">
        <v>2</v>
      </c>
      <c r="L117" s="29">
        <v>4</v>
      </c>
      <c r="M117" s="29"/>
    </row>
    <row r="118" spans="1:13" x14ac:dyDescent="0.15">
      <c r="A118" s="3"/>
      <c r="B118" s="1" t="s">
        <v>518</v>
      </c>
      <c r="C118" s="52" t="s">
        <v>298</v>
      </c>
      <c r="D118" s="52">
        <v>32</v>
      </c>
      <c r="E118" s="56">
        <v>5.84</v>
      </c>
      <c r="F118" s="57">
        <v>5.59</v>
      </c>
      <c r="G118" s="54">
        <f t="shared" si="3"/>
        <v>0.25</v>
      </c>
      <c r="H118" s="29">
        <v>2</v>
      </c>
      <c r="I118" s="29"/>
      <c r="J118" s="29"/>
      <c r="K118" s="29">
        <v>3</v>
      </c>
      <c r="L118" s="29">
        <v>2</v>
      </c>
      <c r="M118" s="29"/>
    </row>
    <row r="119" spans="1:13" x14ac:dyDescent="0.15">
      <c r="A119" s="3"/>
      <c r="B119" s="1" t="s">
        <v>519</v>
      </c>
      <c r="C119" s="52" t="s">
        <v>292</v>
      </c>
      <c r="D119" s="52">
        <v>29</v>
      </c>
      <c r="E119" s="56">
        <v>5.83</v>
      </c>
      <c r="F119" s="57">
        <v>5.74</v>
      </c>
      <c r="G119" s="56">
        <f t="shared" si="3"/>
        <v>8.6206896551724144E-2</v>
      </c>
      <c r="H119" s="29">
        <v>1</v>
      </c>
      <c r="I119" s="29"/>
      <c r="J119" s="29"/>
      <c r="K119" s="29">
        <v>1</v>
      </c>
      <c r="L119" s="29">
        <v>3</v>
      </c>
      <c r="M119" s="29"/>
    </row>
    <row r="120" spans="1:13" x14ac:dyDescent="0.15">
      <c r="A120" s="3"/>
      <c r="B120" s="1" t="s">
        <v>520</v>
      </c>
      <c r="C120" s="52" t="s">
        <v>294</v>
      </c>
      <c r="D120" s="52">
        <v>26</v>
      </c>
      <c r="E120" s="56">
        <v>5.83</v>
      </c>
      <c r="F120" s="57">
        <v>5.62</v>
      </c>
      <c r="G120" s="54">
        <f t="shared" si="3"/>
        <v>0.21153846153846154</v>
      </c>
      <c r="H120" s="29">
        <v>2</v>
      </c>
      <c r="I120" s="29"/>
      <c r="J120" s="29"/>
      <c r="K120" s="29"/>
      <c r="L120" s="29">
        <v>1</v>
      </c>
      <c r="M120" s="29"/>
    </row>
    <row r="121" spans="1:13" x14ac:dyDescent="0.15">
      <c r="A121" s="3"/>
      <c r="B121" s="1" t="s">
        <v>413</v>
      </c>
      <c r="C121" s="52" t="s">
        <v>294</v>
      </c>
      <c r="D121" s="52">
        <v>14</v>
      </c>
      <c r="E121" s="56">
        <v>5.82</v>
      </c>
      <c r="F121" s="56">
        <v>5.82</v>
      </c>
      <c r="G121" s="57">
        <f t="shared" si="3"/>
        <v>0</v>
      </c>
      <c r="H121" s="29"/>
      <c r="I121" s="29"/>
      <c r="J121" s="29"/>
      <c r="K121" s="29">
        <v>2</v>
      </c>
      <c r="L121" s="29">
        <v>4</v>
      </c>
      <c r="M121" s="29"/>
    </row>
    <row r="122" spans="1:13" x14ac:dyDescent="0.15">
      <c r="A122" s="3"/>
      <c r="B122" s="1" t="s">
        <v>391</v>
      </c>
      <c r="C122" s="52" t="s">
        <v>281</v>
      </c>
      <c r="D122" s="52">
        <v>18</v>
      </c>
      <c r="E122" s="56">
        <v>5.81</v>
      </c>
      <c r="F122" s="55">
        <v>6.06</v>
      </c>
      <c r="G122" s="57">
        <f t="shared" si="3"/>
        <v>-0.25</v>
      </c>
      <c r="H122" s="29"/>
      <c r="I122" s="29"/>
      <c r="J122" s="29"/>
      <c r="K122" s="29">
        <v>1</v>
      </c>
      <c r="L122" s="117">
        <v>9</v>
      </c>
      <c r="M122" s="29">
        <v>1</v>
      </c>
    </row>
    <row r="123" spans="1:13" x14ac:dyDescent="0.15">
      <c r="A123" s="3"/>
      <c r="B123" s="1" t="s">
        <v>392</v>
      </c>
      <c r="C123" s="52" t="s">
        <v>289</v>
      </c>
      <c r="D123" s="52">
        <v>26</v>
      </c>
      <c r="E123" s="56">
        <v>5.81</v>
      </c>
      <c r="F123" s="56">
        <v>5.9</v>
      </c>
      <c r="G123" s="57">
        <f t="shared" si="3"/>
        <v>-9.6153846153846159E-2</v>
      </c>
      <c r="H123" s="29"/>
      <c r="I123" s="29"/>
      <c r="J123" s="29"/>
      <c r="K123" s="29"/>
      <c r="L123" s="29">
        <v>5</v>
      </c>
      <c r="M123" s="29"/>
    </row>
    <row r="124" spans="1:13" x14ac:dyDescent="0.15">
      <c r="A124" s="3"/>
      <c r="B124" s="1" t="s">
        <v>406</v>
      </c>
      <c r="C124" s="52" t="s">
        <v>296</v>
      </c>
      <c r="D124" s="52">
        <v>30</v>
      </c>
      <c r="E124" s="56">
        <v>5.8</v>
      </c>
      <c r="F124" s="54">
        <v>5.95</v>
      </c>
      <c r="G124" s="57">
        <f t="shared" si="3"/>
        <v>-0.15</v>
      </c>
      <c r="H124" s="29"/>
      <c r="I124" s="29"/>
      <c r="J124" s="29"/>
      <c r="K124" s="29">
        <v>1</v>
      </c>
      <c r="L124" s="165">
        <v>11</v>
      </c>
      <c r="M124" s="29"/>
    </row>
    <row r="125" spans="1:13" x14ac:dyDescent="0.15">
      <c r="A125" s="3"/>
      <c r="B125" s="1" t="s">
        <v>399</v>
      </c>
      <c r="C125" s="52" t="s">
        <v>292</v>
      </c>
      <c r="D125" s="52">
        <v>23</v>
      </c>
      <c r="E125" s="56">
        <v>5.8</v>
      </c>
      <c r="F125" s="56">
        <v>5.93</v>
      </c>
      <c r="G125" s="57">
        <f t="shared" si="3"/>
        <v>-0.13043478260869565</v>
      </c>
      <c r="H125" s="29"/>
      <c r="I125" s="29"/>
      <c r="J125" s="29"/>
      <c r="K125" s="29">
        <v>1</v>
      </c>
      <c r="L125" s="117">
        <v>8</v>
      </c>
      <c r="M125" s="29"/>
    </row>
    <row r="126" spans="1:13" x14ac:dyDescent="0.15">
      <c r="A126" s="3"/>
      <c r="B126" s="1" t="s">
        <v>521</v>
      </c>
      <c r="C126" s="52" t="s">
        <v>290</v>
      </c>
      <c r="D126" s="52">
        <v>14</v>
      </c>
      <c r="E126" s="57">
        <v>5.79</v>
      </c>
      <c r="F126" s="56">
        <v>5.86</v>
      </c>
      <c r="G126" s="57">
        <f t="shared" si="3"/>
        <v>-7.1428571428571425E-2</v>
      </c>
      <c r="H126" s="29"/>
      <c r="I126" s="29"/>
      <c r="J126" s="29"/>
      <c r="K126" s="29"/>
      <c r="L126" s="29">
        <v>2</v>
      </c>
      <c r="M126" s="29"/>
    </row>
    <row r="127" spans="1:13" x14ac:dyDescent="0.15">
      <c r="A127" s="3"/>
      <c r="B127" s="1" t="s">
        <v>522</v>
      </c>
      <c r="C127" s="52" t="s">
        <v>308</v>
      </c>
      <c r="D127" s="52">
        <v>29</v>
      </c>
      <c r="E127" s="57">
        <v>5.79</v>
      </c>
      <c r="F127" s="57">
        <v>5.67</v>
      </c>
      <c r="G127" s="56">
        <f t="shared" si="3"/>
        <v>0.1206896551724138</v>
      </c>
      <c r="H127" s="29">
        <v>2</v>
      </c>
      <c r="I127" s="29"/>
      <c r="J127" s="29"/>
      <c r="K127" s="29"/>
      <c r="L127" s="29">
        <v>5</v>
      </c>
      <c r="M127" s="29"/>
    </row>
    <row r="128" spans="1:13" x14ac:dyDescent="0.15">
      <c r="B128" s="1" t="s">
        <v>389</v>
      </c>
      <c r="C128" s="52" t="s">
        <v>291</v>
      </c>
      <c r="D128" s="52">
        <v>28</v>
      </c>
      <c r="E128" s="57">
        <v>5.79</v>
      </c>
      <c r="F128" s="57">
        <v>5.64</v>
      </c>
      <c r="G128" s="56">
        <f t="shared" si="3"/>
        <v>0.14285714285714285</v>
      </c>
      <c r="H128" s="29">
        <v>1</v>
      </c>
      <c r="I128" s="29"/>
      <c r="J128" s="29"/>
      <c r="K128" s="29">
        <v>3</v>
      </c>
      <c r="L128" s="29">
        <v>4</v>
      </c>
      <c r="M128" s="29"/>
    </row>
    <row r="129" spans="2:13" x14ac:dyDescent="0.15">
      <c r="B129" s="1" t="s">
        <v>396</v>
      </c>
      <c r="C129" s="52" t="s">
        <v>281</v>
      </c>
      <c r="D129" s="52">
        <v>24</v>
      </c>
      <c r="E129" s="57">
        <v>5.77</v>
      </c>
      <c r="F129" s="57">
        <v>5.58</v>
      </c>
      <c r="G129" s="54">
        <f t="shared" si="3"/>
        <v>0.1875</v>
      </c>
      <c r="H129" s="29">
        <v>2</v>
      </c>
      <c r="I129" s="29"/>
      <c r="J129" s="29"/>
      <c r="K129" s="29"/>
      <c r="L129" s="29">
        <v>3</v>
      </c>
      <c r="M129" s="29"/>
    </row>
    <row r="130" spans="2:13" x14ac:dyDescent="0.15">
      <c r="B130" s="1" t="s">
        <v>523</v>
      </c>
      <c r="C130" s="52" t="s">
        <v>285</v>
      </c>
      <c r="D130" s="52">
        <v>11</v>
      </c>
      <c r="E130" s="57">
        <v>5.77</v>
      </c>
      <c r="F130" s="57">
        <v>5.55</v>
      </c>
      <c r="G130" s="54">
        <f t="shared" si="3"/>
        <v>0.22727272727272727</v>
      </c>
      <c r="H130" s="29">
        <v>1</v>
      </c>
      <c r="I130" s="29"/>
      <c r="J130" s="29"/>
      <c r="K130" s="29"/>
      <c r="L130" s="29">
        <v>1</v>
      </c>
      <c r="M130" s="29"/>
    </row>
    <row r="131" spans="2:13" x14ac:dyDescent="0.15">
      <c r="B131" s="1" t="s">
        <v>524</v>
      </c>
      <c r="C131" s="52" t="s">
        <v>285</v>
      </c>
      <c r="D131" s="52">
        <v>20</v>
      </c>
      <c r="E131" s="57">
        <v>5.72</v>
      </c>
      <c r="F131" s="56">
        <v>5.92</v>
      </c>
      <c r="G131" s="57">
        <f t="shared" ref="G131:G157" si="4">(H131*3-J131*3+K131-L131*0.5-M131)/D131</f>
        <v>-0.2</v>
      </c>
      <c r="H131" s="29"/>
      <c r="I131" s="29"/>
      <c r="J131" s="29"/>
      <c r="K131" s="29"/>
      <c r="L131" s="117">
        <v>8</v>
      </c>
      <c r="M131" s="29"/>
    </row>
    <row r="132" spans="2:13" x14ac:dyDescent="0.15">
      <c r="B132" s="1" t="s">
        <v>418</v>
      </c>
      <c r="C132" s="52" t="s">
        <v>294</v>
      </c>
      <c r="D132" s="52">
        <v>30</v>
      </c>
      <c r="E132" s="57">
        <v>5.72</v>
      </c>
      <c r="F132" s="56">
        <v>5.78</v>
      </c>
      <c r="G132" s="57">
        <f t="shared" si="4"/>
        <v>-6.6666666666666666E-2</v>
      </c>
      <c r="H132" s="29"/>
      <c r="I132" s="29"/>
      <c r="J132" s="29"/>
      <c r="K132" s="29"/>
      <c r="L132" s="29">
        <v>4</v>
      </c>
      <c r="M132" s="29"/>
    </row>
    <row r="133" spans="2:13" x14ac:dyDescent="0.15">
      <c r="B133" s="1" t="s">
        <v>417</v>
      </c>
      <c r="C133" s="52" t="s">
        <v>291</v>
      </c>
      <c r="D133" s="52">
        <v>17</v>
      </c>
      <c r="E133" s="57">
        <v>5.71</v>
      </c>
      <c r="F133" s="56">
        <v>5.88</v>
      </c>
      <c r="G133" s="57">
        <f t="shared" si="4"/>
        <v>-0.17647058823529413</v>
      </c>
      <c r="H133" s="29"/>
      <c r="I133" s="29"/>
      <c r="J133" s="29"/>
      <c r="K133" s="29"/>
      <c r="L133" s="29">
        <v>6</v>
      </c>
      <c r="M133" s="29"/>
    </row>
    <row r="134" spans="2:13" x14ac:dyDescent="0.15">
      <c r="B134" s="1" t="s">
        <v>525</v>
      </c>
      <c r="C134" s="52" t="s">
        <v>308</v>
      </c>
      <c r="D134" s="52">
        <v>17</v>
      </c>
      <c r="E134" s="57">
        <v>5.71</v>
      </c>
      <c r="F134" s="57">
        <v>5.68</v>
      </c>
      <c r="G134" s="56">
        <f t="shared" si="4"/>
        <v>2.9411764705882353E-2</v>
      </c>
      <c r="H134" s="29"/>
      <c r="I134" s="29"/>
      <c r="J134" s="29"/>
      <c r="K134" s="29">
        <v>1</v>
      </c>
      <c r="L134" s="29">
        <v>1</v>
      </c>
      <c r="M134" s="29"/>
    </row>
    <row r="135" spans="2:13" x14ac:dyDescent="0.15">
      <c r="B135" s="1" t="s">
        <v>226</v>
      </c>
      <c r="C135" s="52" t="s">
        <v>281</v>
      </c>
      <c r="D135" s="52">
        <v>29</v>
      </c>
      <c r="E135" s="57">
        <v>5.71</v>
      </c>
      <c r="F135" s="57">
        <v>5.53</v>
      </c>
      <c r="G135" s="54">
        <f t="shared" si="4"/>
        <v>0.17241379310344829</v>
      </c>
      <c r="H135" s="29">
        <v>2</v>
      </c>
      <c r="I135" s="29"/>
      <c r="J135" s="29"/>
      <c r="K135" s="29">
        <v>3</v>
      </c>
      <c r="L135" s="29">
        <v>4</v>
      </c>
      <c r="M135" s="29">
        <v>2</v>
      </c>
    </row>
    <row r="136" spans="2:13" x14ac:dyDescent="0.15">
      <c r="B136" s="1" t="s">
        <v>409</v>
      </c>
      <c r="C136" s="52" t="s">
        <v>299</v>
      </c>
      <c r="D136" s="52">
        <v>23</v>
      </c>
      <c r="E136" s="57">
        <v>5.7</v>
      </c>
      <c r="F136" s="56">
        <v>5.89</v>
      </c>
      <c r="G136" s="57">
        <f t="shared" si="4"/>
        <v>-0.19565217391304349</v>
      </c>
      <c r="H136" s="29"/>
      <c r="I136" s="29"/>
      <c r="J136" s="29"/>
      <c r="K136" s="29"/>
      <c r="L136" s="117">
        <v>9</v>
      </c>
      <c r="M136" s="29"/>
    </row>
    <row r="137" spans="2:13" x14ac:dyDescent="0.15">
      <c r="B137" s="1" t="s">
        <v>404</v>
      </c>
      <c r="C137" s="52" t="s">
        <v>286</v>
      </c>
      <c r="D137" s="52">
        <v>25</v>
      </c>
      <c r="E137" s="57">
        <v>5.7</v>
      </c>
      <c r="F137" s="57">
        <v>5.58</v>
      </c>
      <c r="G137" s="56">
        <f t="shared" si="4"/>
        <v>0.12</v>
      </c>
      <c r="H137" s="29">
        <v>1</v>
      </c>
      <c r="I137" s="29"/>
      <c r="J137" s="29"/>
      <c r="K137" s="29">
        <v>1</v>
      </c>
      <c r="L137" s="29">
        <v>2</v>
      </c>
      <c r="M137" s="29"/>
    </row>
    <row r="138" spans="2:13" x14ac:dyDescent="0.15">
      <c r="B138" s="1" t="s">
        <v>526</v>
      </c>
      <c r="C138" s="52" t="s">
        <v>293</v>
      </c>
      <c r="D138" s="52">
        <v>21</v>
      </c>
      <c r="E138" s="57">
        <v>5.69</v>
      </c>
      <c r="F138" s="57">
        <v>5.67</v>
      </c>
      <c r="G138" s="56">
        <f t="shared" si="4"/>
        <v>2.3809523809523808E-2</v>
      </c>
      <c r="H138" s="29"/>
      <c r="I138" s="29"/>
      <c r="J138" s="29"/>
      <c r="K138" s="29">
        <v>1</v>
      </c>
      <c r="L138" s="29">
        <v>1</v>
      </c>
      <c r="M138" s="29"/>
    </row>
    <row r="139" spans="2:13" x14ac:dyDescent="0.15">
      <c r="B139" s="1" t="s">
        <v>527</v>
      </c>
      <c r="C139" s="52" t="s">
        <v>284</v>
      </c>
      <c r="D139" s="52">
        <v>19</v>
      </c>
      <c r="E139" s="57">
        <v>5.68</v>
      </c>
      <c r="F139" s="57">
        <v>5.66</v>
      </c>
      <c r="G139" s="56">
        <f t="shared" si="4"/>
        <v>2.6315789473684209E-2</v>
      </c>
      <c r="H139" s="29">
        <v>1</v>
      </c>
      <c r="I139" s="29"/>
      <c r="J139" s="29"/>
      <c r="K139" s="29">
        <v>2</v>
      </c>
      <c r="L139" s="117">
        <v>7</v>
      </c>
      <c r="M139" s="29">
        <v>1</v>
      </c>
    </row>
    <row r="140" spans="2:13" x14ac:dyDescent="0.15">
      <c r="B140" s="1" t="s">
        <v>408</v>
      </c>
      <c r="C140" s="52" t="s">
        <v>281</v>
      </c>
      <c r="D140" s="52">
        <v>12</v>
      </c>
      <c r="E140" s="57">
        <v>5.67</v>
      </c>
      <c r="F140" s="57">
        <v>5.63</v>
      </c>
      <c r="G140" s="56">
        <f t="shared" si="4"/>
        <v>4.1666666666666664E-2</v>
      </c>
      <c r="H140" s="29">
        <v>1</v>
      </c>
      <c r="I140" s="29"/>
      <c r="J140" s="29"/>
      <c r="K140" s="29"/>
      <c r="L140" s="29">
        <v>3</v>
      </c>
      <c r="M140" s="29">
        <v>1</v>
      </c>
    </row>
    <row r="141" spans="2:13" x14ac:dyDescent="0.15">
      <c r="B141" s="1" t="s">
        <v>528</v>
      </c>
      <c r="C141" s="52" t="s">
        <v>294</v>
      </c>
      <c r="D141" s="52">
        <v>26</v>
      </c>
      <c r="E141" s="57">
        <v>5.63</v>
      </c>
      <c r="F141" s="56">
        <v>5.81</v>
      </c>
      <c r="G141" s="57">
        <f t="shared" si="4"/>
        <v>-0.17307692307692307</v>
      </c>
      <c r="H141" s="29"/>
      <c r="I141" s="29"/>
      <c r="J141" s="29"/>
      <c r="K141" s="29"/>
      <c r="L141" s="117">
        <v>9</v>
      </c>
      <c r="M141" s="29"/>
    </row>
    <row r="142" spans="2:13" x14ac:dyDescent="0.15">
      <c r="B142" s="1" t="s">
        <v>402</v>
      </c>
      <c r="C142" s="52" t="s">
        <v>295</v>
      </c>
      <c r="D142" s="52">
        <v>12</v>
      </c>
      <c r="E142" s="57">
        <v>5.63</v>
      </c>
      <c r="F142" s="57">
        <v>5.75</v>
      </c>
      <c r="G142" s="57">
        <f t="shared" si="4"/>
        <v>-0.125</v>
      </c>
      <c r="H142" s="29"/>
      <c r="I142" s="29"/>
      <c r="J142" s="29"/>
      <c r="K142" s="29"/>
      <c r="L142" s="29">
        <v>3</v>
      </c>
      <c r="M142" s="29"/>
    </row>
    <row r="143" spans="2:13" x14ac:dyDescent="0.15">
      <c r="B143" s="1" t="s">
        <v>398</v>
      </c>
      <c r="C143" s="52" t="s">
        <v>286</v>
      </c>
      <c r="D143" s="52">
        <v>26</v>
      </c>
      <c r="E143" s="57">
        <v>5.63</v>
      </c>
      <c r="F143" s="57">
        <v>5.71</v>
      </c>
      <c r="G143" s="57">
        <f t="shared" si="4"/>
        <v>-7.6923076923076927E-2</v>
      </c>
      <c r="H143" s="29"/>
      <c r="I143" s="29"/>
      <c r="J143" s="29"/>
      <c r="K143" s="29">
        <v>2</v>
      </c>
      <c r="L143" s="117">
        <v>8</v>
      </c>
      <c r="M143" s="29"/>
    </row>
    <row r="144" spans="2:13" x14ac:dyDescent="0.15">
      <c r="B144" s="1" t="s">
        <v>529</v>
      </c>
      <c r="C144" s="52" t="s">
        <v>291</v>
      </c>
      <c r="D144" s="52">
        <v>19</v>
      </c>
      <c r="E144" s="57">
        <v>5.63</v>
      </c>
      <c r="F144" s="57">
        <v>5.68</v>
      </c>
      <c r="G144" s="57">
        <f t="shared" si="4"/>
        <v>-5.2631578947368418E-2</v>
      </c>
      <c r="H144" s="29"/>
      <c r="I144" s="29"/>
      <c r="J144" s="29"/>
      <c r="K144" s="29"/>
      <c r="L144" s="29">
        <v>2</v>
      </c>
      <c r="M144" s="29"/>
    </row>
    <row r="145" spans="2:13" x14ac:dyDescent="0.15">
      <c r="B145" s="1" t="s">
        <v>530</v>
      </c>
      <c r="C145" s="52" t="s">
        <v>286</v>
      </c>
      <c r="D145" s="52">
        <v>13</v>
      </c>
      <c r="E145" s="57">
        <v>5.62</v>
      </c>
      <c r="F145" s="57">
        <v>5.62</v>
      </c>
      <c r="G145" s="57">
        <f t="shared" si="4"/>
        <v>0</v>
      </c>
      <c r="H145" s="29"/>
      <c r="I145" s="29"/>
      <c r="J145" s="29"/>
      <c r="K145" s="29"/>
      <c r="L145" s="29"/>
      <c r="M145" s="29"/>
    </row>
    <row r="146" spans="2:13" x14ac:dyDescent="0.15">
      <c r="B146" s="1" t="s">
        <v>531</v>
      </c>
      <c r="C146" s="52" t="s">
        <v>292</v>
      </c>
      <c r="D146" s="52">
        <v>15</v>
      </c>
      <c r="E146" s="57">
        <v>5.6</v>
      </c>
      <c r="F146" s="56">
        <v>5.8</v>
      </c>
      <c r="G146" s="57">
        <f t="shared" si="4"/>
        <v>-0.2</v>
      </c>
      <c r="H146" s="29"/>
      <c r="I146" s="29"/>
      <c r="J146" s="29"/>
      <c r="K146" s="29">
        <v>1</v>
      </c>
      <c r="L146" s="117">
        <v>8</v>
      </c>
      <c r="M146" s="29"/>
    </row>
    <row r="147" spans="2:13" x14ac:dyDescent="0.15">
      <c r="B147" s="1" t="s">
        <v>532</v>
      </c>
      <c r="C147" s="52" t="s">
        <v>298</v>
      </c>
      <c r="D147" s="52">
        <v>19</v>
      </c>
      <c r="E147" s="57">
        <v>5.58</v>
      </c>
      <c r="F147" s="57">
        <v>5.63</v>
      </c>
      <c r="G147" s="57">
        <f t="shared" si="4"/>
        <v>-5.2631578947368418E-2</v>
      </c>
      <c r="H147" s="29"/>
      <c r="I147" s="29"/>
      <c r="J147" s="29"/>
      <c r="K147" s="29">
        <v>1</v>
      </c>
      <c r="L147" s="29">
        <v>4</v>
      </c>
      <c r="M147" s="29"/>
    </row>
    <row r="148" spans="2:13" x14ac:dyDescent="0.15">
      <c r="B148" s="1" t="s">
        <v>533</v>
      </c>
      <c r="C148" s="52" t="s">
        <v>296</v>
      </c>
      <c r="D148" s="52">
        <v>21</v>
      </c>
      <c r="E148" s="57">
        <v>5.57</v>
      </c>
      <c r="F148" s="57">
        <v>5.74</v>
      </c>
      <c r="G148" s="57">
        <f t="shared" si="4"/>
        <v>-0.16666666666666666</v>
      </c>
      <c r="H148" s="29"/>
      <c r="I148" s="29"/>
      <c r="J148" s="29"/>
      <c r="K148" s="29"/>
      <c r="L148" s="29">
        <v>5</v>
      </c>
      <c r="M148" s="29">
        <v>1</v>
      </c>
    </row>
    <row r="149" spans="2:13" x14ac:dyDescent="0.15">
      <c r="B149" s="1" t="s">
        <v>395</v>
      </c>
      <c r="C149" s="52" t="s">
        <v>308</v>
      </c>
      <c r="D149" s="52">
        <v>11</v>
      </c>
      <c r="E149" s="57">
        <v>5.55</v>
      </c>
      <c r="F149" s="57">
        <v>5.68</v>
      </c>
      <c r="G149" s="57">
        <f t="shared" si="4"/>
        <v>-0.13636363636363635</v>
      </c>
      <c r="H149" s="29"/>
      <c r="I149" s="29"/>
      <c r="J149" s="29"/>
      <c r="K149" s="29"/>
      <c r="L149" s="29">
        <v>3</v>
      </c>
      <c r="M149" s="29"/>
    </row>
    <row r="150" spans="2:13" x14ac:dyDescent="0.15">
      <c r="B150" s="1" t="s">
        <v>534</v>
      </c>
      <c r="C150" s="52" t="s">
        <v>293</v>
      </c>
      <c r="D150" s="52">
        <v>11</v>
      </c>
      <c r="E150" s="57">
        <v>5.5</v>
      </c>
      <c r="F150" s="57">
        <v>5.73</v>
      </c>
      <c r="G150" s="57">
        <f t="shared" si="4"/>
        <v>-0.22727272727272727</v>
      </c>
      <c r="H150" s="29"/>
      <c r="I150" s="29"/>
      <c r="J150" s="29">
        <v>1</v>
      </c>
      <c r="K150" s="29">
        <v>2</v>
      </c>
      <c r="L150" s="29">
        <v>3</v>
      </c>
      <c r="M150" s="29"/>
    </row>
    <row r="151" spans="2:13" x14ac:dyDescent="0.15">
      <c r="B151" s="1" t="s">
        <v>225</v>
      </c>
      <c r="C151" s="52" t="s">
        <v>284</v>
      </c>
      <c r="D151" s="52">
        <v>25</v>
      </c>
      <c r="E151" s="57">
        <v>5.5</v>
      </c>
      <c r="F151" s="57">
        <v>5.54</v>
      </c>
      <c r="G151" s="57">
        <f t="shared" si="4"/>
        <v>-0.04</v>
      </c>
      <c r="H151" s="29"/>
      <c r="I151" s="29"/>
      <c r="J151" s="29"/>
      <c r="K151" s="29">
        <v>3</v>
      </c>
      <c r="L151" s="29">
        <v>6</v>
      </c>
      <c r="M151" s="29">
        <v>1</v>
      </c>
    </row>
    <row r="152" spans="2:13" x14ac:dyDescent="0.15">
      <c r="B152" s="1" t="s">
        <v>424</v>
      </c>
      <c r="C152" s="52" t="s">
        <v>292</v>
      </c>
      <c r="D152" s="52">
        <v>11</v>
      </c>
      <c r="E152" s="57">
        <v>5.45</v>
      </c>
      <c r="F152" s="57">
        <v>5.59</v>
      </c>
      <c r="G152" s="57">
        <f t="shared" si="4"/>
        <v>-0.13636363636363635</v>
      </c>
      <c r="H152" s="29"/>
      <c r="I152" s="29"/>
      <c r="J152" s="29"/>
      <c r="K152" s="29"/>
      <c r="L152" s="29">
        <v>3</v>
      </c>
      <c r="M152" s="29"/>
    </row>
    <row r="153" spans="2:13" x14ac:dyDescent="0.15">
      <c r="B153" s="1" t="s">
        <v>407</v>
      </c>
      <c r="C153" s="52" t="s">
        <v>297</v>
      </c>
      <c r="D153" s="52">
        <v>13</v>
      </c>
      <c r="E153" s="57">
        <v>5.35</v>
      </c>
      <c r="F153" s="57">
        <v>5.54</v>
      </c>
      <c r="G153" s="57">
        <f t="shared" si="4"/>
        <v>-0.19230769230769232</v>
      </c>
      <c r="H153" s="29"/>
      <c r="I153" s="29"/>
      <c r="J153" s="29"/>
      <c r="K153" s="29"/>
      <c r="L153" s="29">
        <v>5</v>
      </c>
      <c r="M153" s="29"/>
    </row>
    <row r="154" spans="2:13" x14ac:dyDescent="0.15">
      <c r="B154" s="1" t="s">
        <v>535</v>
      </c>
      <c r="C154" s="52" t="s">
        <v>308</v>
      </c>
      <c r="D154" s="52">
        <v>11</v>
      </c>
      <c r="E154" s="57">
        <v>5.32</v>
      </c>
      <c r="F154" s="57">
        <v>5.55</v>
      </c>
      <c r="G154" s="57">
        <f t="shared" si="4"/>
        <v>-0.22727272727272727</v>
      </c>
      <c r="H154" s="29"/>
      <c r="I154" s="29"/>
      <c r="J154" s="29"/>
      <c r="K154" s="29"/>
      <c r="L154" s="29">
        <v>3</v>
      </c>
      <c r="M154" s="29">
        <v>1</v>
      </c>
    </row>
    <row r="155" spans="2:13" x14ac:dyDescent="0.15">
      <c r="B155" s="1" t="s">
        <v>536</v>
      </c>
      <c r="C155" s="52" t="s">
        <v>296</v>
      </c>
      <c r="D155" s="52">
        <v>19</v>
      </c>
      <c r="E155" s="57">
        <v>5.21</v>
      </c>
      <c r="F155" s="57">
        <v>5.32</v>
      </c>
      <c r="G155" s="57">
        <f t="shared" si="4"/>
        <v>-0.10526315789473684</v>
      </c>
      <c r="H155" s="29"/>
      <c r="I155" s="29"/>
      <c r="J155" s="29"/>
      <c r="K155" s="29"/>
      <c r="L155" s="29">
        <v>4</v>
      </c>
      <c r="M155" s="29"/>
    </row>
    <row r="156" spans="2:13" x14ac:dyDescent="0.15">
      <c r="B156" s="1" t="s">
        <v>412</v>
      </c>
      <c r="C156" s="52" t="s">
        <v>308</v>
      </c>
      <c r="D156" s="52">
        <v>19</v>
      </c>
      <c r="E156" s="57">
        <v>5.18</v>
      </c>
      <c r="F156" s="57">
        <v>5.32</v>
      </c>
      <c r="G156" s="57">
        <f t="shared" si="4"/>
        <v>-0.13157894736842105</v>
      </c>
      <c r="H156" s="29"/>
      <c r="I156" s="29"/>
      <c r="J156" s="29"/>
      <c r="K156" s="29"/>
      <c r="L156" s="29">
        <v>5</v>
      </c>
      <c r="M156" s="29"/>
    </row>
    <row r="157" spans="2:13" x14ac:dyDescent="0.15">
      <c r="B157" s="1" t="s">
        <v>421</v>
      </c>
      <c r="C157" s="52" t="s">
        <v>308</v>
      </c>
      <c r="D157" s="52">
        <v>12</v>
      </c>
      <c r="E157" s="57">
        <v>5.08</v>
      </c>
      <c r="F157" s="57">
        <v>5.42</v>
      </c>
      <c r="G157" s="57">
        <f t="shared" si="4"/>
        <v>-0.33333333333333331</v>
      </c>
      <c r="H157" s="29"/>
      <c r="I157" s="29"/>
      <c r="J157" s="29"/>
      <c r="K157" s="29"/>
      <c r="L157" s="117">
        <v>8</v>
      </c>
      <c r="M157" s="29"/>
    </row>
    <row r="158" spans="2:13" x14ac:dyDescent="0.15"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</row>
    <row r="159" spans="2:13" x14ac:dyDescent="0.15"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</row>
    <row r="160" spans="2:13" x14ac:dyDescent="0.15"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</row>
    <row r="161" spans="3:13" x14ac:dyDescent="0.15"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</row>
    <row r="162" spans="3:13" x14ac:dyDescent="0.15"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</row>
    <row r="163" spans="3:13" x14ac:dyDescent="0.15"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</row>
    <row r="164" spans="3:13" x14ac:dyDescent="0.15"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</row>
    <row r="165" spans="3:13" x14ac:dyDescent="0.15"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</row>
  </sheetData>
  <mergeCells count="1">
    <mergeCell ref="I2:J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workbookViewId="0">
      <selection activeCell="V20" sqref="V20"/>
    </sheetView>
  </sheetViews>
  <sheetFormatPr defaultRowHeight="8.4" x14ac:dyDescent="0.15"/>
  <cols>
    <col min="1" max="1" width="0.5546875" style="2" customWidth="1"/>
    <col min="2" max="2" width="6.6640625" style="15" customWidth="1"/>
    <col min="3" max="3" width="3.33203125" style="41" customWidth="1"/>
    <col min="4" max="4" width="0.5546875" style="5" customWidth="1"/>
    <col min="5" max="11" width="3.33203125" style="41" customWidth="1"/>
    <col min="12" max="12" width="0.5546875" style="5" customWidth="1"/>
    <col min="13" max="15" width="3.33203125" style="41" customWidth="1"/>
    <col min="16" max="16" width="0.5546875" style="5" customWidth="1"/>
    <col min="17" max="19" width="3.33203125" style="41" customWidth="1"/>
    <col min="20" max="20" width="0.5546875" style="5" customWidth="1"/>
    <col min="21" max="21" width="15.5546875" style="163" customWidth="1"/>
    <col min="22" max="16384" width="8.88671875" style="15"/>
  </cols>
  <sheetData>
    <row r="1" spans="2:21" s="15" customFormat="1" x14ac:dyDescent="0.15">
      <c r="B1" s="172" t="s">
        <v>367</v>
      </c>
      <c r="C1" s="4"/>
      <c r="D1" s="5"/>
      <c r="E1" s="6"/>
      <c r="F1" s="7"/>
      <c r="G1" s="7"/>
      <c r="H1" s="7" t="s">
        <v>307</v>
      </c>
      <c r="I1" s="7"/>
      <c r="J1" s="7"/>
      <c r="K1" s="8"/>
      <c r="L1" s="5"/>
      <c r="M1" s="9"/>
      <c r="N1" s="10" t="s">
        <v>305</v>
      </c>
      <c r="O1" s="11"/>
      <c r="P1" s="5"/>
      <c r="Q1" s="12"/>
      <c r="R1" s="13" t="s">
        <v>306</v>
      </c>
      <c r="S1" s="14"/>
      <c r="T1" s="5"/>
      <c r="U1" s="160"/>
    </row>
    <row r="2" spans="2:21" s="15" customFormat="1" ht="16.8" x14ac:dyDescent="0.15">
      <c r="B2" s="16" t="s">
        <v>0</v>
      </c>
      <c r="C2" s="17" t="s">
        <v>278</v>
      </c>
      <c r="D2" s="18" t="s">
        <v>280</v>
      </c>
      <c r="E2" s="102" t="s">
        <v>279</v>
      </c>
      <c r="F2" s="19" t="s">
        <v>271</v>
      </c>
      <c r="G2" s="19" t="s">
        <v>270</v>
      </c>
      <c r="H2" s="20" t="s">
        <v>301</v>
      </c>
      <c r="I2" s="20" t="s">
        <v>302</v>
      </c>
      <c r="J2" s="20" t="s">
        <v>274</v>
      </c>
      <c r="K2" s="21" t="s">
        <v>300</v>
      </c>
      <c r="L2" s="18" t="s">
        <v>280</v>
      </c>
      <c r="M2" s="22" t="s">
        <v>279</v>
      </c>
      <c r="N2" s="23" t="s">
        <v>274</v>
      </c>
      <c r="O2" s="24" t="s">
        <v>300</v>
      </c>
      <c r="P2" s="18" t="s">
        <v>280</v>
      </c>
      <c r="Q2" s="25" t="s">
        <v>279</v>
      </c>
      <c r="R2" s="26" t="s">
        <v>274</v>
      </c>
      <c r="S2" s="27" t="s">
        <v>300</v>
      </c>
      <c r="T2" s="18" t="s">
        <v>280</v>
      </c>
      <c r="U2" s="161" t="s">
        <v>303</v>
      </c>
    </row>
    <row r="3" spans="2:21" s="15" customFormat="1" x14ac:dyDescent="0.15">
      <c r="B3" s="28" t="s">
        <v>229</v>
      </c>
      <c r="C3" s="29" t="s">
        <v>281</v>
      </c>
      <c r="D3" s="5"/>
      <c r="E3" s="30">
        <v>13</v>
      </c>
      <c r="F3" s="45">
        <v>9</v>
      </c>
      <c r="G3" s="45">
        <v>6.46</v>
      </c>
      <c r="H3" s="31">
        <f t="shared" ref="H3:H42" si="0">J3*3+K3</f>
        <v>36</v>
      </c>
      <c r="I3" s="42">
        <f t="shared" ref="I3:I42" si="1">H3/E3</f>
        <v>2.7692307692307692</v>
      </c>
      <c r="J3" s="31">
        <v>12</v>
      </c>
      <c r="K3" s="32"/>
      <c r="L3" s="5"/>
      <c r="M3" s="30">
        <v>0</v>
      </c>
      <c r="N3" s="29"/>
      <c r="O3" s="32"/>
      <c r="P3" s="5"/>
      <c r="Q3" s="30">
        <v>13</v>
      </c>
      <c r="R3" s="33">
        <v>12</v>
      </c>
      <c r="S3" s="32"/>
      <c r="T3" s="5"/>
      <c r="U3" s="162" t="s">
        <v>304</v>
      </c>
    </row>
    <row r="4" spans="2:21" s="15" customFormat="1" x14ac:dyDescent="0.15">
      <c r="B4" s="28" t="s">
        <v>230</v>
      </c>
      <c r="C4" s="29" t="s">
        <v>282</v>
      </c>
      <c r="D4" s="5"/>
      <c r="E4" s="30">
        <v>34</v>
      </c>
      <c r="F4" s="45">
        <v>8.6300000000000008</v>
      </c>
      <c r="G4" s="45">
        <v>6.41</v>
      </c>
      <c r="H4" s="33">
        <f t="shared" si="0"/>
        <v>88</v>
      </c>
      <c r="I4" s="42">
        <f t="shared" si="1"/>
        <v>2.5882352941176472</v>
      </c>
      <c r="J4" s="33">
        <v>29</v>
      </c>
      <c r="K4" s="32">
        <v>1</v>
      </c>
      <c r="L4" s="5"/>
      <c r="M4" s="30">
        <v>15</v>
      </c>
      <c r="N4" s="33">
        <v>9</v>
      </c>
      <c r="O4" s="32">
        <v>1</v>
      </c>
      <c r="P4" s="5"/>
      <c r="Q4" s="30">
        <v>19</v>
      </c>
      <c r="R4" s="33">
        <v>20</v>
      </c>
      <c r="S4" s="32"/>
      <c r="T4" s="5"/>
      <c r="U4" s="162" t="s">
        <v>304</v>
      </c>
    </row>
    <row r="5" spans="2:21" s="15" customFormat="1" x14ac:dyDescent="0.15">
      <c r="B5" s="28" t="s">
        <v>231</v>
      </c>
      <c r="C5" s="29" t="s">
        <v>283</v>
      </c>
      <c r="D5" s="5"/>
      <c r="E5" s="30">
        <v>33</v>
      </c>
      <c r="F5" s="45">
        <v>8.26</v>
      </c>
      <c r="G5" s="45">
        <v>6.29</v>
      </c>
      <c r="H5" s="33">
        <f t="shared" si="0"/>
        <v>73</v>
      </c>
      <c r="I5" s="42">
        <f t="shared" si="1"/>
        <v>2.2121212121212119</v>
      </c>
      <c r="J5" s="33">
        <v>23</v>
      </c>
      <c r="K5" s="34">
        <v>4</v>
      </c>
      <c r="L5" s="5"/>
      <c r="M5" s="30">
        <v>15</v>
      </c>
      <c r="N5" s="31">
        <v>7</v>
      </c>
      <c r="O5" s="32">
        <v>2</v>
      </c>
      <c r="P5" s="5"/>
      <c r="Q5" s="30">
        <v>18</v>
      </c>
      <c r="R5" s="33">
        <v>16</v>
      </c>
      <c r="S5" s="32">
        <v>2</v>
      </c>
      <c r="T5" s="5"/>
      <c r="U5" s="162" t="s">
        <v>304</v>
      </c>
    </row>
    <row r="6" spans="2:21" s="15" customFormat="1" x14ac:dyDescent="0.15">
      <c r="B6" s="28" t="s">
        <v>232</v>
      </c>
      <c r="C6" s="29" t="s">
        <v>283</v>
      </c>
      <c r="D6" s="5"/>
      <c r="E6" s="30">
        <v>22</v>
      </c>
      <c r="F6" s="45">
        <v>7.77</v>
      </c>
      <c r="G6" s="45">
        <v>6.25</v>
      </c>
      <c r="H6" s="31">
        <f t="shared" si="0"/>
        <v>36</v>
      </c>
      <c r="I6" s="42">
        <f t="shared" si="1"/>
        <v>1.6363636363636365</v>
      </c>
      <c r="J6" s="31">
        <v>11</v>
      </c>
      <c r="K6" s="32">
        <v>3</v>
      </c>
      <c r="L6" s="5"/>
      <c r="M6" s="30">
        <v>4</v>
      </c>
      <c r="N6" s="29">
        <v>1</v>
      </c>
      <c r="O6" s="32">
        <v>1</v>
      </c>
      <c r="P6" s="5"/>
      <c r="Q6" s="30">
        <v>18</v>
      </c>
      <c r="R6" s="33">
        <v>10</v>
      </c>
      <c r="S6" s="32">
        <v>2</v>
      </c>
      <c r="T6" s="5"/>
      <c r="U6" s="162" t="s">
        <v>440</v>
      </c>
    </row>
    <row r="7" spans="2:21" s="15" customFormat="1" x14ac:dyDescent="0.15">
      <c r="B7" s="28" t="s">
        <v>228</v>
      </c>
      <c r="C7" s="29" t="s">
        <v>284</v>
      </c>
      <c r="D7" s="5"/>
      <c r="E7" s="30">
        <v>34</v>
      </c>
      <c r="F7" s="45">
        <v>7.74</v>
      </c>
      <c r="G7" s="45">
        <v>6.56</v>
      </c>
      <c r="H7" s="33">
        <f t="shared" si="0"/>
        <v>47</v>
      </c>
      <c r="I7" s="43">
        <f t="shared" si="1"/>
        <v>1.3823529411764706</v>
      </c>
      <c r="J7" s="31">
        <v>12</v>
      </c>
      <c r="K7" s="35">
        <v>11</v>
      </c>
      <c r="L7" s="5"/>
      <c r="M7" s="30">
        <v>17</v>
      </c>
      <c r="N7" s="31">
        <v>6</v>
      </c>
      <c r="O7" s="35">
        <v>6</v>
      </c>
      <c r="P7" s="5"/>
      <c r="Q7" s="30">
        <v>17</v>
      </c>
      <c r="R7" s="31">
        <v>6</v>
      </c>
      <c r="S7" s="35">
        <v>5</v>
      </c>
      <c r="T7" s="5"/>
      <c r="U7" s="162" t="s">
        <v>304</v>
      </c>
    </row>
    <row r="8" spans="2:21" s="15" customFormat="1" x14ac:dyDescent="0.15">
      <c r="B8" s="28" t="s">
        <v>240</v>
      </c>
      <c r="C8" s="29" t="s">
        <v>281</v>
      </c>
      <c r="D8" s="5"/>
      <c r="E8" s="30">
        <v>27</v>
      </c>
      <c r="F8" s="45">
        <v>7.74</v>
      </c>
      <c r="G8" s="46">
        <v>6.17</v>
      </c>
      <c r="H8" s="33">
        <f t="shared" si="0"/>
        <v>46</v>
      </c>
      <c r="I8" s="42">
        <f t="shared" si="1"/>
        <v>1.7037037037037037</v>
      </c>
      <c r="J8" s="33">
        <v>15</v>
      </c>
      <c r="K8" s="32">
        <v>1</v>
      </c>
      <c r="L8" s="5"/>
      <c r="M8" s="30">
        <v>16</v>
      </c>
      <c r="N8" s="31">
        <v>5</v>
      </c>
      <c r="O8" s="32">
        <v>1</v>
      </c>
      <c r="P8" s="5"/>
      <c r="Q8" s="30">
        <v>11</v>
      </c>
      <c r="R8" s="33">
        <v>10</v>
      </c>
      <c r="S8" s="32"/>
      <c r="T8" s="5"/>
      <c r="U8" s="162" t="s">
        <v>441</v>
      </c>
    </row>
    <row r="9" spans="2:21" s="15" customFormat="1" x14ac:dyDescent="0.15">
      <c r="B9" s="28" t="s">
        <v>241</v>
      </c>
      <c r="C9" s="29" t="s">
        <v>285</v>
      </c>
      <c r="D9" s="5"/>
      <c r="E9" s="30">
        <v>29</v>
      </c>
      <c r="F9" s="45">
        <v>7.62</v>
      </c>
      <c r="G9" s="46">
        <v>6.16</v>
      </c>
      <c r="H9" s="33">
        <f t="shared" si="0"/>
        <v>45</v>
      </c>
      <c r="I9" s="42">
        <f t="shared" si="1"/>
        <v>1.5517241379310345</v>
      </c>
      <c r="J9" s="33">
        <v>15</v>
      </c>
      <c r="K9" s="32"/>
      <c r="L9" s="5"/>
      <c r="M9" s="30">
        <v>17</v>
      </c>
      <c r="N9" s="33">
        <v>10</v>
      </c>
      <c r="O9" s="32"/>
      <c r="P9" s="5"/>
      <c r="Q9" s="30">
        <v>12</v>
      </c>
      <c r="R9" s="31">
        <v>5</v>
      </c>
      <c r="S9" s="32"/>
      <c r="T9" s="5"/>
      <c r="U9" s="162" t="s">
        <v>442</v>
      </c>
    </row>
    <row r="10" spans="2:21" s="15" customFormat="1" x14ac:dyDescent="0.15">
      <c r="B10" s="28" t="s">
        <v>245</v>
      </c>
      <c r="C10" s="29" t="s">
        <v>286</v>
      </c>
      <c r="D10" s="5"/>
      <c r="E10" s="30">
        <v>26</v>
      </c>
      <c r="F10" s="45">
        <v>7.62</v>
      </c>
      <c r="G10" s="46">
        <v>6.1</v>
      </c>
      <c r="H10" s="31">
        <f t="shared" si="0"/>
        <v>41</v>
      </c>
      <c r="I10" s="42">
        <f t="shared" si="1"/>
        <v>1.5769230769230769</v>
      </c>
      <c r="J10" s="31">
        <v>12</v>
      </c>
      <c r="K10" s="34">
        <v>5</v>
      </c>
      <c r="L10" s="5"/>
      <c r="M10" s="30">
        <v>13</v>
      </c>
      <c r="N10" s="31">
        <v>5</v>
      </c>
      <c r="O10" s="32">
        <v>2</v>
      </c>
      <c r="P10" s="5"/>
      <c r="Q10" s="30">
        <v>13</v>
      </c>
      <c r="R10" s="31">
        <v>7</v>
      </c>
      <c r="S10" s="34">
        <v>3</v>
      </c>
      <c r="T10" s="5"/>
      <c r="U10" s="162" t="s">
        <v>443</v>
      </c>
    </row>
    <row r="11" spans="2:21" s="15" customFormat="1" x14ac:dyDescent="0.15">
      <c r="B11" s="28" t="s">
        <v>233</v>
      </c>
      <c r="C11" s="29" t="s">
        <v>281</v>
      </c>
      <c r="D11" s="5"/>
      <c r="E11" s="30">
        <v>37</v>
      </c>
      <c r="F11" s="45">
        <v>7.54</v>
      </c>
      <c r="G11" s="45">
        <v>6.23</v>
      </c>
      <c r="H11" s="33">
        <f t="shared" si="0"/>
        <v>50</v>
      </c>
      <c r="I11" s="43">
        <f t="shared" si="1"/>
        <v>1.3513513513513513</v>
      </c>
      <c r="J11" s="33">
        <v>16</v>
      </c>
      <c r="K11" s="32">
        <v>2</v>
      </c>
      <c r="L11" s="5"/>
      <c r="M11" s="30">
        <v>18</v>
      </c>
      <c r="N11" s="33">
        <v>14</v>
      </c>
      <c r="O11" s="32">
        <v>2</v>
      </c>
      <c r="P11" s="5"/>
      <c r="Q11" s="30">
        <v>19</v>
      </c>
      <c r="R11" s="29">
        <v>2</v>
      </c>
      <c r="S11" s="32"/>
      <c r="T11" s="5"/>
      <c r="U11" s="162" t="s">
        <v>444</v>
      </c>
    </row>
    <row r="12" spans="2:21" s="15" customFormat="1" x14ac:dyDescent="0.15">
      <c r="B12" s="28" t="s">
        <v>255</v>
      </c>
      <c r="C12" s="29" t="s">
        <v>286</v>
      </c>
      <c r="D12" s="5"/>
      <c r="E12" s="30">
        <v>19</v>
      </c>
      <c r="F12" s="45">
        <v>7.53</v>
      </c>
      <c r="G12" s="47">
        <v>5.95</v>
      </c>
      <c r="H12" s="31">
        <f t="shared" si="0"/>
        <v>30</v>
      </c>
      <c r="I12" s="42">
        <f t="shared" si="1"/>
        <v>1.5789473684210527</v>
      </c>
      <c r="J12" s="29">
        <v>9</v>
      </c>
      <c r="K12" s="32">
        <v>3</v>
      </c>
      <c r="L12" s="5"/>
      <c r="M12" s="30">
        <v>18</v>
      </c>
      <c r="N12" s="31">
        <v>5</v>
      </c>
      <c r="O12" s="34">
        <v>3</v>
      </c>
      <c r="P12" s="5"/>
      <c r="Q12" s="30">
        <v>1</v>
      </c>
      <c r="R12" s="29">
        <v>4</v>
      </c>
      <c r="S12" s="32"/>
      <c r="T12" s="5"/>
      <c r="U12" s="162" t="s">
        <v>445</v>
      </c>
    </row>
    <row r="13" spans="2:21" s="15" customFormat="1" x14ac:dyDescent="0.15">
      <c r="B13" s="28" t="s">
        <v>253</v>
      </c>
      <c r="C13" s="29" t="s">
        <v>284</v>
      </c>
      <c r="D13" s="5"/>
      <c r="E13" s="30">
        <v>29</v>
      </c>
      <c r="F13" s="45">
        <v>7.5</v>
      </c>
      <c r="G13" s="47">
        <v>6</v>
      </c>
      <c r="H13" s="33">
        <f t="shared" si="0"/>
        <v>50</v>
      </c>
      <c r="I13" s="42">
        <f t="shared" si="1"/>
        <v>1.7241379310344827</v>
      </c>
      <c r="J13" s="33">
        <v>16</v>
      </c>
      <c r="K13" s="32">
        <v>2</v>
      </c>
      <c r="L13" s="5"/>
      <c r="M13" s="30">
        <v>13</v>
      </c>
      <c r="N13" s="31">
        <v>7</v>
      </c>
      <c r="O13" s="32">
        <v>2</v>
      </c>
      <c r="P13" s="5"/>
      <c r="Q13" s="30">
        <v>16</v>
      </c>
      <c r="R13" s="33">
        <v>9</v>
      </c>
      <c r="S13" s="32"/>
      <c r="T13" s="5"/>
      <c r="U13" s="162" t="s">
        <v>446</v>
      </c>
    </row>
    <row r="14" spans="2:21" s="15" customFormat="1" x14ac:dyDescent="0.15">
      <c r="B14" s="28" t="s">
        <v>234</v>
      </c>
      <c r="C14" s="29" t="s">
        <v>287</v>
      </c>
      <c r="D14" s="5"/>
      <c r="E14" s="30">
        <v>29</v>
      </c>
      <c r="F14" s="45">
        <v>7.45</v>
      </c>
      <c r="G14" s="45">
        <v>6.22</v>
      </c>
      <c r="H14" s="31">
        <f t="shared" si="0"/>
        <v>37</v>
      </c>
      <c r="I14" s="43">
        <f t="shared" si="1"/>
        <v>1.2758620689655173</v>
      </c>
      <c r="J14" s="31">
        <v>12</v>
      </c>
      <c r="K14" s="32">
        <v>1</v>
      </c>
      <c r="L14" s="5"/>
      <c r="M14" s="30">
        <v>13</v>
      </c>
      <c r="N14" s="31">
        <v>5</v>
      </c>
      <c r="O14" s="32"/>
      <c r="P14" s="5"/>
      <c r="Q14" s="30">
        <v>16</v>
      </c>
      <c r="R14" s="31">
        <v>7</v>
      </c>
      <c r="S14" s="32">
        <v>1</v>
      </c>
      <c r="T14" s="5"/>
      <c r="U14" s="162" t="s">
        <v>447</v>
      </c>
    </row>
    <row r="15" spans="2:21" s="15" customFormat="1" x14ac:dyDescent="0.15">
      <c r="B15" s="28" t="s">
        <v>239</v>
      </c>
      <c r="C15" s="29" t="s">
        <v>288</v>
      </c>
      <c r="D15" s="5"/>
      <c r="E15" s="30">
        <v>31</v>
      </c>
      <c r="F15" s="45">
        <v>7.42</v>
      </c>
      <c r="G15" s="46">
        <v>6.18</v>
      </c>
      <c r="H15" s="31">
        <f t="shared" si="0"/>
        <v>43</v>
      </c>
      <c r="I15" s="43">
        <f t="shared" si="1"/>
        <v>1.3870967741935485</v>
      </c>
      <c r="J15" s="31">
        <v>13</v>
      </c>
      <c r="K15" s="34">
        <v>4</v>
      </c>
      <c r="L15" s="5"/>
      <c r="M15" s="30">
        <v>13</v>
      </c>
      <c r="N15" s="31">
        <v>7</v>
      </c>
      <c r="O15" s="32">
        <v>2</v>
      </c>
      <c r="P15" s="5"/>
      <c r="Q15" s="30">
        <v>18</v>
      </c>
      <c r="R15" s="31">
        <v>6</v>
      </c>
      <c r="S15" s="32">
        <v>2</v>
      </c>
      <c r="T15" s="5"/>
      <c r="U15" s="162" t="s">
        <v>448</v>
      </c>
    </row>
    <row r="16" spans="2:21" s="15" customFormat="1" x14ac:dyDescent="0.15">
      <c r="B16" s="28" t="s">
        <v>236</v>
      </c>
      <c r="C16" s="29" t="s">
        <v>289</v>
      </c>
      <c r="D16" s="5"/>
      <c r="E16" s="30">
        <v>32</v>
      </c>
      <c r="F16" s="45">
        <v>7.41</v>
      </c>
      <c r="G16" s="45">
        <v>6.2</v>
      </c>
      <c r="H16" s="33">
        <f t="shared" si="0"/>
        <v>45</v>
      </c>
      <c r="I16" s="43">
        <f t="shared" si="1"/>
        <v>1.40625</v>
      </c>
      <c r="J16" s="31">
        <v>13</v>
      </c>
      <c r="K16" s="34">
        <v>6</v>
      </c>
      <c r="L16" s="5"/>
      <c r="M16" s="30">
        <v>15</v>
      </c>
      <c r="N16" s="31">
        <v>6</v>
      </c>
      <c r="O16" s="34">
        <v>3</v>
      </c>
      <c r="P16" s="5"/>
      <c r="Q16" s="30">
        <v>17</v>
      </c>
      <c r="R16" s="31">
        <v>7</v>
      </c>
      <c r="S16" s="34">
        <v>3</v>
      </c>
      <c r="T16" s="5"/>
      <c r="U16" s="162" t="s">
        <v>449</v>
      </c>
    </row>
    <row r="17" spans="2:21" s="15" customFormat="1" x14ac:dyDescent="0.15">
      <c r="B17" s="28" t="s">
        <v>248</v>
      </c>
      <c r="C17" s="29" t="s">
        <v>290</v>
      </c>
      <c r="D17" s="5"/>
      <c r="E17" s="30">
        <v>22</v>
      </c>
      <c r="F17" s="45">
        <v>7.41</v>
      </c>
      <c r="G17" s="47">
        <v>6.05</v>
      </c>
      <c r="H17" s="31">
        <f t="shared" si="0"/>
        <v>30</v>
      </c>
      <c r="I17" s="43">
        <f t="shared" si="1"/>
        <v>1.3636363636363635</v>
      </c>
      <c r="J17" s="29">
        <v>9</v>
      </c>
      <c r="K17" s="32">
        <v>3</v>
      </c>
      <c r="L17" s="5"/>
      <c r="M17" s="30">
        <v>10</v>
      </c>
      <c r="N17" s="31">
        <v>6</v>
      </c>
      <c r="O17" s="32">
        <v>1</v>
      </c>
      <c r="P17" s="5"/>
      <c r="Q17" s="30">
        <v>12</v>
      </c>
      <c r="R17" s="29">
        <v>3</v>
      </c>
      <c r="S17" s="32">
        <v>2</v>
      </c>
      <c r="T17" s="5"/>
      <c r="U17" s="162" t="s">
        <v>450</v>
      </c>
    </row>
    <row r="18" spans="2:21" s="15" customFormat="1" x14ac:dyDescent="0.15">
      <c r="B18" s="28" t="s">
        <v>235</v>
      </c>
      <c r="C18" s="29" t="s">
        <v>291</v>
      </c>
      <c r="D18" s="5"/>
      <c r="E18" s="30">
        <v>17</v>
      </c>
      <c r="F18" s="45">
        <v>7.35</v>
      </c>
      <c r="G18" s="45">
        <v>6.21</v>
      </c>
      <c r="H18" s="36">
        <f t="shared" si="0"/>
        <v>21</v>
      </c>
      <c r="I18" s="43">
        <f t="shared" si="1"/>
        <v>1.2352941176470589</v>
      </c>
      <c r="J18" s="29">
        <v>7</v>
      </c>
      <c r="K18" s="32"/>
      <c r="L18" s="5"/>
      <c r="M18" s="30">
        <v>0</v>
      </c>
      <c r="N18" s="29"/>
      <c r="O18" s="32"/>
      <c r="P18" s="5"/>
      <c r="Q18" s="30">
        <v>17</v>
      </c>
      <c r="R18" s="31">
        <v>7</v>
      </c>
      <c r="S18" s="32"/>
      <c r="T18" s="5"/>
      <c r="U18" s="162" t="s">
        <v>451</v>
      </c>
    </row>
    <row r="19" spans="2:21" s="15" customFormat="1" x14ac:dyDescent="0.15">
      <c r="B19" s="28" t="s">
        <v>251</v>
      </c>
      <c r="C19" s="29" t="s">
        <v>290</v>
      </c>
      <c r="D19" s="5"/>
      <c r="E19" s="30">
        <v>18</v>
      </c>
      <c r="F19" s="46">
        <v>7.25</v>
      </c>
      <c r="G19" s="47">
        <v>6</v>
      </c>
      <c r="H19" s="36">
        <f t="shared" si="0"/>
        <v>24</v>
      </c>
      <c r="I19" s="43">
        <f t="shared" si="1"/>
        <v>1.3333333333333333</v>
      </c>
      <c r="J19" s="29">
        <v>8</v>
      </c>
      <c r="K19" s="32"/>
      <c r="L19" s="5"/>
      <c r="M19" s="30">
        <v>7</v>
      </c>
      <c r="N19" s="29">
        <v>3</v>
      </c>
      <c r="O19" s="32"/>
      <c r="P19" s="5"/>
      <c r="Q19" s="30">
        <v>11</v>
      </c>
      <c r="R19" s="31">
        <v>5</v>
      </c>
      <c r="S19" s="32"/>
      <c r="T19" s="5"/>
      <c r="U19" s="162" t="s">
        <v>452</v>
      </c>
    </row>
    <row r="20" spans="2:21" s="15" customFormat="1" x14ac:dyDescent="0.15">
      <c r="B20" s="28" t="s">
        <v>242</v>
      </c>
      <c r="C20" s="29" t="s">
        <v>286</v>
      </c>
      <c r="D20" s="5"/>
      <c r="E20" s="30">
        <v>28</v>
      </c>
      <c r="F20" s="46">
        <v>7.23</v>
      </c>
      <c r="G20" s="46">
        <v>6.13</v>
      </c>
      <c r="H20" s="36">
        <f t="shared" si="0"/>
        <v>31</v>
      </c>
      <c r="I20" s="44">
        <f t="shared" si="1"/>
        <v>1.1071428571428572</v>
      </c>
      <c r="J20" s="29">
        <v>8</v>
      </c>
      <c r="K20" s="35">
        <v>7</v>
      </c>
      <c r="L20" s="5"/>
      <c r="M20" s="30">
        <v>16</v>
      </c>
      <c r="N20" s="31">
        <v>5</v>
      </c>
      <c r="O20" s="35">
        <v>6</v>
      </c>
      <c r="P20" s="5"/>
      <c r="Q20" s="30">
        <v>12</v>
      </c>
      <c r="R20" s="29">
        <v>3</v>
      </c>
      <c r="S20" s="32">
        <v>1</v>
      </c>
      <c r="T20" s="5"/>
      <c r="U20" s="162" t="s">
        <v>453</v>
      </c>
    </row>
    <row r="21" spans="2:21" s="15" customFormat="1" x14ac:dyDescent="0.15">
      <c r="B21" s="28" t="s">
        <v>257</v>
      </c>
      <c r="C21" s="29" t="s">
        <v>292</v>
      </c>
      <c r="D21" s="5"/>
      <c r="E21" s="30">
        <v>36</v>
      </c>
      <c r="F21" s="46">
        <v>7.19</v>
      </c>
      <c r="G21" s="48">
        <v>5.93</v>
      </c>
      <c r="H21" s="33">
        <f t="shared" si="0"/>
        <v>48</v>
      </c>
      <c r="I21" s="43">
        <f t="shared" si="1"/>
        <v>1.3333333333333333</v>
      </c>
      <c r="J21" s="33">
        <v>15</v>
      </c>
      <c r="K21" s="32">
        <v>3</v>
      </c>
      <c r="L21" s="5"/>
      <c r="M21" s="30">
        <v>18</v>
      </c>
      <c r="N21" s="31">
        <v>5</v>
      </c>
      <c r="O21" s="34">
        <v>3</v>
      </c>
      <c r="P21" s="5"/>
      <c r="Q21" s="30">
        <v>18</v>
      </c>
      <c r="R21" s="33">
        <v>10</v>
      </c>
      <c r="S21" s="32"/>
      <c r="T21" s="5"/>
      <c r="U21" s="162" t="s">
        <v>454</v>
      </c>
    </row>
    <row r="22" spans="2:21" s="15" customFormat="1" x14ac:dyDescent="0.15">
      <c r="B22" s="28" t="s">
        <v>243</v>
      </c>
      <c r="C22" s="29" t="s">
        <v>293</v>
      </c>
      <c r="D22" s="5"/>
      <c r="E22" s="30">
        <v>28</v>
      </c>
      <c r="F22" s="46">
        <v>7.14</v>
      </c>
      <c r="G22" s="46">
        <v>6.11</v>
      </c>
      <c r="H22" s="31">
        <f t="shared" si="0"/>
        <v>37</v>
      </c>
      <c r="I22" s="43">
        <f t="shared" si="1"/>
        <v>1.3214285714285714</v>
      </c>
      <c r="J22" s="31">
        <v>12</v>
      </c>
      <c r="K22" s="32">
        <v>1</v>
      </c>
      <c r="L22" s="5"/>
      <c r="M22" s="30">
        <v>11</v>
      </c>
      <c r="N22" s="29">
        <v>2</v>
      </c>
      <c r="O22" s="32">
        <v>1</v>
      </c>
      <c r="P22" s="5"/>
      <c r="Q22" s="30">
        <v>17</v>
      </c>
      <c r="R22" s="33">
        <v>10</v>
      </c>
      <c r="S22" s="32"/>
      <c r="T22" s="5"/>
      <c r="U22" s="162" t="s">
        <v>455</v>
      </c>
    </row>
    <row r="23" spans="2:21" s="15" customFormat="1" x14ac:dyDescent="0.15">
      <c r="B23" s="28" t="s">
        <v>244</v>
      </c>
      <c r="C23" s="29" t="s">
        <v>294</v>
      </c>
      <c r="D23" s="5"/>
      <c r="E23" s="30">
        <v>27</v>
      </c>
      <c r="F23" s="46">
        <v>7.13</v>
      </c>
      <c r="G23" s="46">
        <v>6.11</v>
      </c>
      <c r="H23" s="36">
        <f t="shared" si="0"/>
        <v>31</v>
      </c>
      <c r="I23" s="44">
        <f t="shared" si="1"/>
        <v>1.1481481481481481</v>
      </c>
      <c r="J23" s="29">
        <v>8</v>
      </c>
      <c r="K23" s="35">
        <v>7</v>
      </c>
      <c r="L23" s="5"/>
      <c r="M23" s="30">
        <v>14</v>
      </c>
      <c r="N23" s="29">
        <v>4</v>
      </c>
      <c r="O23" s="32">
        <v>1</v>
      </c>
      <c r="P23" s="5"/>
      <c r="Q23" s="30">
        <v>13</v>
      </c>
      <c r="R23" s="29">
        <v>4</v>
      </c>
      <c r="S23" s="35">
        <v>6</v>
      </c>
      <c r="T23" s="5"/>
      <c r="U23" s="162" t="s">
        <v>456</v>
      </c>
    </row>
    <row r="24" spans="2:21" s="15" customFormat="1" x14ac:dyDescent="0.15">
      <c r="B24" s="28" t="s">
        <v>249</v>
      </c>
      <c r="C24" s="29" t="s">
        <v>290</v>
      </c>
      <c r="D24" s="5"/>
      <c r="E24" s="30">
        <v>31</v>
      </c>
      <c r="F24" s="46">
        <v>7.1</v>
      </c>
      <c r="G24" s="47">
        <v>6.02</v>
      </c>
      <c r="H24" s="31">
        <f t="shared" si="0"/>
        <v>36</v>
      </c>
      <c r="I24" s="43">
        <f t="shared" si="1"/>
        <v>1.1612903225806452</v>
      </c>
      <c r="J24" s="31">
        <v>10</v>
      </c>
      <c r="K24" s="34">
        <v>6</v>
      </c>
      <c r="L24" s="5"/>
      <c r="M24" s="30">
        <v>15</v>
      </c>
      <c r="N24" s="29">
        <v>3</v>
      </c>
      <c r="O24" s="34">
        <v>4</v>
      </c>
      <c r="P24" s="5"/>
      <c r="Q24" s="30">
        <v>16</v>
      </c>
      <c r="R24" s="31">
        <v>7</v>
      </c>
      <c r="S24" s="32">
        <v>2</v>
      </c>
      <c r="T24" s="5"/>
      <c r="U24" s="162" t="s">
        <v>457</v>
      </c>
    </row>
    <row r="25" spans="2:21" s="15" customFormat="1" x14ac:dyDescent="0.15">
      <c r="B25" s="28" t="s">
        <v>246</v>
      </c>
      <c r="C25" s="29" t="s">
        <v>295</v>
      </c>
      <c r="D25" s="5"/>
      <c r="E25" s="30">
        <v>32</v>
      </c>
      <c r="F25" s="46">
        <v>7</v>
      </c>
      <c r="G25" s="47">
        <v>6.08</v>
      </c>
      <c r="H25" s="31">
        <f t="shared" si="0"/>
        <v>31</v>
      </c>
      <c r="I25" s="44">
        <f t="shared" si="1"/>
        <v>0.96875</v>
      </c>
      <c r="J25" s="31">
        <v>10</v>
      </c>
      <c r="K25" s="32">
        <v>1</v>
      </c>
      <c r="L25" s="5"/>
      <c r="M25" s="30">
        <v>12</v>
      </c>
      <c r="N25" s="29">
        <v>3</v>
      </c>
      <c r="O25" s="32"/>
      <c r="P25" s="5"/>
      <c r="Q25" s="30">
        <v>20</v>
      </c>
      <c r="R25" s="31">
        <v>7</v>
      </c>
      <c r="S25" s="32">
        <v>1</v>
      </c>
      <c r="T25" s="5"/>
      <c r="U25" s="162" t="s">
        <v>458</v>
      </c>
    </row>
    <row r="26" spans="2:21" s="15" customFormat="1" x14ac:dyDescent="0.15">
      <c r="B26" s="28" t="s">
        <v>247</v>
      </c>
      <c r="C26" s="29" t="s">
        <v>296</v>
      </c>
      <c r="D26" s="5"/>
      <c r="E26" s="30">
        <v>37</v>
      </c>
      <c r="F26" s="46">
        <v>7</v>
      </c>
      <c r="G26" s="47">
        <v>6.07</v>
      </c>
      <c r="H26" s="31">
        <f t="shared" si="0"/>
        <v>36</v>
      </c>
      <c r="I26" s="44">
        <f t="shared" si="1"/>
        <v>0.97297297297297303</v>
      </c>
      <c r="J26" s="31">
        <v>11</v>
      </c>
      <c r="K26" s="32">
        <v>3</v>
      </c>
      <c r="L26" s="5"/>
      <c r="M26" s="30">
        <v>17</v>
      </c>
      <c r="N26" s="29">
        <v>3</v>
      </c>
      <c r="O26" s="32"/>
      <c r="P26" s="5"/>
      <c r="Q26" s="30">
        <v>20</v>
      </c>
      <c r="R26" s="31">
        <v>8</v>
      </c>
      <c r="S26" s="34">
        <v>3</v>
      </c>
      <c r="T26" s="5"/>
      <c r="U26" s="162" t="s">
        <v>459</v>
      </c>
    </row>
    <row r="27" spans="2:21" s="15" customFormat="1" x14ac:dyDescent="0.15">
      <c r="B27" s="28" t="s">
        <v>264</v>
      </c>
      <c r="C27" s="29" t="s">
        <v>296</v>
      </c>
      <c r="D27" s="5"/>
      <c r="E27" s="30">
        <v>18</v>
      </c>
      <c r="F27" s="46">
        <v>6.97</v>
      </c>
      <c r="G27" s="48">
        <v>5.83</v>
      </c>
      <c r="H27" s="36">
        <f t="shared" si="0"/>
        <v>21</v>
      </c>
      <c r="I27" s="43">
        <f t="shared" si="1"/>
        <v>1.1666666666666667</v>
      </c>
      <c r="J27" s="29">
        <v>7</v>
      </c>
      <c r="K27" s="32"/>
      <c r="L27" s="5"/>
      <c r="M27" s="30">
        <v>6</v>
      </c>
      <c r="N27" s="29">
        <v>3</v>
      </c>
      <c r="O27" s="32"/>
      <c r="P27" s="5"/>
      <c r="Q27" s="30">
        <v>12</v>
      </c>
      <c r="R27" s="29">
        <v>4</v>
      </c>
      <c r="S27" s="32"/>
      <c r="T27" s="5"/>
      <c r="U27" s="162" t="s">
        <v>460</v>
      </c>
    </row>
    <row r="28" spans="2:21" s="15" customFormat="1" x14ac:dyDescent="0.15">
      <c r="B28" s="28" t="s">
        <v>260</v>
      </c>
      <c r="C28" s="29" t="s">
        <v>297</v>
      </c>
      <c r="D28" s="5"/>
      <c r="E28" s="30">
        <v>36</v>
      </c>
      <c r="F28" s="46">
        <v>6.94</v>
      </c>
      <c r="G28" s="48">
        <v>5.9</v>
      </c>
      <c r="H28" s="31">
        <f t="shared" si="0"/>
        <v>39</v>
      </c>
      <c r="I28" s="44">
        <f t="shared" si="1"/>
        <v>1.0833333333333333</v>
      </c>
      <c r="J28" s="31">
        <v>13</v>
      </c>
      <c r="K28" s="32"/>
      <c r="L28" s="5"/>
      <c r="M28" s="30">
        <v>17</v>
      </c>
      <c r="N28" s="31">
        <v>6</v>
      </c>
      <c r="O28" s="32"/>
      <c r="P28" s="5"/>
      <c r="Q28" s="30">
        <v>19</v>
      </c>
      <c r="R28" s="31">
        <v>7</v>
      </c>
      <c r="S28" s="32"/>
      <c r="T28" s="5"/>
      <c r="U28" s="162" t="s">
        <v>461</v>
      </c>
    </row>
    <row r="29" spans="2:21" s="15" customFormat="1" x14ac:dyDescent="0.15">
      <c r="B29" s="28" t="s">
        <v>238</v>
      </c>
      <c r="C29" s="29" t="s">
        <v>298</v>
      </c>
      <c r="D29" s="5"/>
      <c r="E29" s="30">
        <v>30</v>
      </c>
      <c r="F29" s="46">
        <v>6.93</v>
      </c>
      <c r="G29" s="46">
        <v>6.18</v>
      </c>
      <c r="H29" s="36">
        <f t="shared" si="0"/>
        <v>25</v>
      </c>
      <c r="I29" s="44">
        <f t="shared" si="1"/>
        <v>0.83333333333333337</v>
      </c>
      <c r="J29" s="29">
        <v>7</v>
      </c>
      <c r="K29" s="34">
        <v>4</v>
      </c>
      <c r="L29" s="5"/>
      <c r="M29" s="30">
        <v>14</v>
      </c>
      <c r="N29" s="29">
        <v>1</v>
      </c>
      <c r="O29" s="32">
        <v>2</v>
      </c>
      <c r="P29" s="5"/>
      <c r="Q29" s="30">
        <v>16</v>
      </c>
      <c r="R29" s="31">
        <v>6</v>
      </c>
      <c r="S29" s="32">
        <v>2</v>
      </c>
      <c r="T29" s="5"/>
      <c r="U29" s="162" t="s">
        <v>462</v>
      </c>
    </row>
    <row r="30" spans="2:21" s="15" customFormat="1" x14ac:dyDescent="0.15">
      <c r="B30" s="28" t="s">
        <v>256</v>
      </c>
      <c r="C30" s="29" t="s">
        <v>288</v>
      </c>
      <c r="D30" s="5"/>
      <c r="E30" s="30">
        <v>26</v>
      </c>
      <c r="F30" s="46">
        <v>6.85</v>
      </c>
      <c r="G30" s="48">
        <v>5.94</v>
      </c>
      <c r="H30" s="36">
        <f t="shared" si="0"/>
        <v>25</v>
      </c>
      <c r="I30" s="44">
        <f t="shared" si="1"/>
        <v>0.96153846153846156</v>
      </c>
      <c r="J30" s="29">
        <v>8</v>
      </c>
      <c r="K30" s="32">
        <v>1</v>
      </c>
      <c r="L30" s="5"/>
      <c r="M30" s="30">
        <v>13</v>
      </c>
      <c r="N30" s="31">
        <v>6</v>
      </c>
      <c r="O30" s="32">
        <v>1</v>
      </c>
      <c r="P30" s="5"/>
      <c r="Q30" s="30">
        <v>13</v>
      </c>
      <c r="R30" s="29">
        <v>2</v>
      </c>
      <c r="S30" s="32"/>
      <c r="T30" s="5"/>
      <c r="U30" s="162" t="s">
        <v>463</v>
      </c>
    </row>
    <row r="31" spans="2:21" s="15" customFormat="1" x14ac:dyDescent="0.15">
      <c r="B31" s="28" t="s">
        <v>252</v>
      </c>
      <c r="C31" s="29" t="s">
        <v>295</v>
      </c>
      <c r="D31" s="5"/>
      <c r="E31" s="30">
        <v>22</v>
      </c>
      <c r="F31" s="46">
        <v>6.84</v>
      </c>
      <c r="G31" s="47">
        <v>6</v>
      </c>
      <c r="H31" s="36">
        <f t="shared" si="0"/>
        <v>20</v>
      </c>
      <c r="I31" s="44">
        <f t="shared" si="1"/>
        <v>0.90909090909090906</v>
      </c>
      <c r="J31" s="29">
        <v>6</v>
      </c>
      <c r="K31" s="32">
        <v>2</v>
      </c>
      <c r="L31" s="5"/>
      <c r="M31" s="30">
        <v>8</v>
      </c>
      <c r="N31" s="29">
        <v>3</v>
      </c>
      <c r="O31" s="32"/>
      <c r="P31" s="5"/>
      <c r="Q31" s="30">
        <v>14</v>
      </c>
      <c r="R31" s="29">
        <v>3</v>
      </c>
      <c r="S31" s="32">
        <v>2</v>
      </c>
      <c r="T31" s="5"/>
      <c r="U31" s="162" t="s">
        <v>464</v>
      </c>
    </row>
    <row r="32" spans="2:21" s="15" customFormat="1" x14ac:dyDescent="0.15">
      <c r="B32" s="28" t="s">
        <v>265</v>
      </c>
      <c r="C32" s="29" t="s">
        <v>298</v>
      </c>
      <c r="D32" s="5"/>
      <c r="E32" s="30">
        <v>29</v>
      </c>
      <c r="F32" s="46">
        <v>6.81</v>
      </c>
      <c r="G32" s="49">
        <v>5.79</v>
      </c>
      <c r="H32" s="31">
        <f t="shared" si="0"/>
        <v>31</v>
      </c>
      <c r="I32" s="44">
        <f t="shared" si="1"/>
        <v>1.0689655172413792</v>
      </c>
      <c r="J32" s="31">
        <v>10</v>
      </c>
      <c r="K32" s="32">
        <v>1</v>
      </c>
      <c r="L32" s="5"/>
      <c r="M32" s="30">
        <v>10</v>
      </c>
      <c r="N32" s="29">
        <v>1</v>
      </c>
      <c r="O32" s="32"/>
      <c r="P32" s="5"/>
      <c r="Q32" s="30">
        <v>19</v>
      </c>
      <c r="R32" s="33">
        <v>9</v>
      </c>
      <c r="S32" s="32">
        <v>1</v>
      </c>
      <c r="T32" s="5"/>
      <c r="U32" s="162" t="s">
        <v>465</v>
      </c>
    </row>
    <row r="33" spans="2:21" s="15" customFormat="1" x14ac:dyDescent="0.15">
      <c r="B33" s="28" t="s">
        <v>259</v>
      </c>
      <c r="C33" s="29" t="s">
        <v>299</v>
      </c>
      <c r="D33" s="5"/>
      <c r="E33" s="30">
        <v>32</v>
      </c>
      <c r="F33" s="46">
        <v>6.78</v>
      </c>
      <c r="G33" s="48">
        <v>5.91</v>
      </c>
      <c r="H33" s="31">
        <f t="shared" si="0"/>
        <v>34</v>
      </c>
      <c r="I33" s="44">
        <f t="shared" si="1"/>
        <v>1.0625</v>
      </c>
      <c r="J33" s="31">
        <v>11</v>
      </c>
      <c r="K33" s="32">
        <v>1</v>
      </c>
      <c r="L33" s="5"/>
      <c r="M33" s="30">
        <v>17</v>
      </c>
      <c r="N33" s="29">
        <v>4</v>
      </c>
      <c r="O33" s="32">
        <v>1</v>
      </c>
      <c r="P33" s="5"/>
      <c r="Q33" s="30">
        <v>15</v>
      </c>
      <c r="R33" s="31">
        <v>7</v>
      </c>
      <c r="S33" s="32"/>
      <c r="T33" s="5"/>
      <c r="U33" s="162" t="s">
        <v>466</v>
      </c>
    </row>
    <row r="34" spans="2:21" s="15" customFormat="1" x14ac:dyDescent="0.15">
      <c r="B34" s="28" t="s">
        <v>237</v>
      </c>
      <c r="C34" s="29" t="s">
        <v>287</v>
      </c>
      <c r="D34" s="5"/>
      <c r="E34" s="30">
        <v>32</v>
      </c>
      <c r="F34" s="46">
        <v>6.77</v>
      </c>
      <c r="G34" s="46">
        <v>6.19</v>
      </c>
      <c r="H34" s="36">
        <f t="shared" si="0"/>
        <v>19</v>
      </c>
      <c r="I34" s="109">
        <f t="shared" si="1"/>
        <v>0.59375</v>
      </c>
      <c r="J34" s="29">
        <v>6</v>
      </c>
      <c r="K34" s="32">
        <v>1</v>
      </c>
      <c r="L34" s="5"/>
      <c r="M34" s="30">
        <v>12</v>
      </c>
      <c r="N34" s="29"/>
      <c r="O34" s="32"/>
      <c r="P34" s="5"/>
      <c r="Q34" s="30">
        <v>20</v>
      </c>
      <c r="R34" s="31">
        <v>6</v>
      </c>
      <c r="S34" s="32">
        <v>1</v>
      </c>
      <c r="T34" s="5"/>
      <c r="U34" s="162" t="s">
        <v>467</v>
      </c>
    </row>
    <row r="35" spans="2:21" s="15" customFormat="1" x14ac:dyDescent="0.15">
      <c r="B35" s="28" t="s">
        <v>254</v>
      </c>
      <c r="C35" s="29" t="s">
        <v>282</v>
      </c>
      <c r="D35" s="5"/>
      <c r="E35" s="30">
        <v>32</v>
      </c>
      <c r="F35" s="46">
        <v>6.69</v>
      </c>
      <c r="G35" s="47">
        <v>5.95</v>
      </c>
      <c r="H35" s="36">
        <f t="shared" si="0"/>
        <v>25</v>
      </c>
      <c r="I35" s="44">
        <f t="shared" si="1"/>
        <v>0.78125</v>
      </c>
      <c r="J35" s="29">
        <v>6</v>
      </c>
      <c r="K35" s="35">
        <v>7</v>
      </c>
      <c r="L35" s="5"/>
      <c r="M35" s="30">
        <v>13</v>
      </c>
      <c r="N35" s="29">
        <v>2</v>
      </c>
      <c r="O35" s="32">
        <v>1</v>
      </c>
      <c r="P35" s="5"/>
      <c r="Q35" s="30">
        <v>19</v>
      </c>
      <c r="R35" s="29">
        <v>4</v>
      </c>
      <c r="S35" s="35">
        <v>6</v>
      </c>
      <c r="T35" s="5"/>
      <c r="U35" s="162" t="s">
        <v>468</v>
      </c>
    </row>
    <row r="36" spans="2:21" s="15" customFormat="1" x14ac:dyDescent="0.15">
      <c r="B36" s="28" t="s">
        <v>258</v>
      </c>
      <c r="C36" s="29" t="s">
        <v>295</v>
      </c>
      <c r="D36" s="5"/>
      <c r="E36" s="30">
        <v>31</v>
      </c>
      <c r="F36" s="46">
        <v>6.65</v>
      </c>
      <c r="G36" s="48">
        <v>5.92</v>
      </c>
      <c r="H36" s="36">
        <f t="shared" si="0"/>
        <v>27</v>
      </c>
      <c r="I36" s="44">
        <f t="shared" si="1"/>
        <v>0.87096774193548387</v>
      </c>
      <c r="J36" s="29">
        <v>8</v>
      </c>
      <c r="K36" s="32">
        <v>3</v>
      </c>
      <c r="L36" s="5"/>
      <c r="M36" s="30">
        <v>15</v>
      </c>
      <c r="N36" s="31">
        <v>5</v>
      </c>
      <c r="O36" s="32">
        <v>2</v>
      </c>
      <c r="P36" s="5"/>
      <c r="Q36" s="30">
        <v>16</v>
      </c>
      <c r="R36" s="29">
        <v>3</v>
      </c>
      <c r="S36" s="32">
        <v>1</v>
      </c>
      <c r="T36" s="5"/>
      <c r="U36" s="162" t="s">
        <v>463</v>
      </c>
    </row>
    <row r="37" spans="2:21" s="15" customFormat="1" x14ac:dyDescent="0.15">
      <c r="B37" s="28" t="s">
        <v>263</v>
      </c>
      <c r="C37" s="29" t="s">
        <v>290</v>
      </c>
      <c r="D37" s="5"/>
      <c r="E37" s="30">
        <v>30</v>
      </c>
      <c r="F37" s="46">
        <v>6.65</v>
      </c>
      <c r="G37" s="48">
        <v>5.83</v>
      </c>
      <c r="H37" s="36">
        <f t="shared" si="0"/>
        <v>26</v>
      </c>
      <c r="I37" s="44">
        <f t="shared" si="1"/>
        <v>0.8666666666666667</v>
      </c>
      <c r="J37" s="29">
        <v>7</v>
      </c>
      <c r="K37" s="34">
        <v>5</v>
      </c>
      <c r="L37" s="5"/>
      <c r="M37" s="30">
        <v>16</v>
      </c>
      <c r="N37" s="31">
        <v>5</v>
      </c>
      <c r="O37" s="34">
        <v>4</v>
      </c>
      <c r="P37" s="5"/>
      <c r="Q37" s="30">
        <v>14</v>
      </c>
      <c r="R37" s="29">
        <v>2</v>
      </c>
      <c r="S37" s="32">
        <v>1</v>
      </c>
      <c r="T37" s="5"/>
      <c r="U37" s="162" t="s">
        <v>463</v>
      </c>
    </row>
    <row r="38" spans="2:21" s="15" customFormat="1" x14ac:dyDescent="0.15">
      <c r="B38" s="28" t="s">
        <v>266</v>
      </c>
      <c r="C38" s="29" t="s">
        <v>284</v>
      </c>
      <c r="D38" s="5"/>
      <c r="E38" s="30">
        <v>18</v>
      </c>
      <c r="F38" s="47">
        <v>6.56</v>
      </c>
      <c r="G38" s="49">
        <v>5.69</v>
      </c>
      <c r="H38" s="36">
        <f t="shared" si="0"/>
        <v>19</v>
      </c>
      <c r="I38" s="44">
        <f t="shared" si="1"/>
        <v>1.0555555555555556</v>
      </c>
      <c r="J38" s="29">
        <v>6</v>
      </c>
      <c r="K38" s="32">
        <v>1</v>
      </c>
      <c r="L38" s="5"/>
      <c r="M38" s="30">
        <v>12</v>
      </c>
      <c r="N38" s="29">
        <v>4</v>
      </c>
      <c r="O38" s="32">
        <v>1</v>
      </c>
      <c r="P38" s="5"/>
      <c r="Q38" s="30">
        <v>6</v>
      </c>
      <c r="R38" s="29">
        <v>2</v>
      </c>
      <c r="S38" s="32"/>
      <c r="T38" s="5"/>
      <c r="U38" s="162" t="s">
        <v>469</v>
      </c>
    </row>
    <row r="39" spans="2:21" s="15" customFormat="1" x14ac:dyDescent="0.15">
      <c r="B39" s="28" t="s">
        <v>250</v>
      </c>
      <c r="C39" s="29" t="s">
        <v>282</v>
      </c>
      <c r="D39" s="5"/>
      <c r="E39" s="30">
        <v>34</v>
      </c>
      <c r="F39" s="47">
        <v>6.51</v>
      </c>
      <c r="G39" s="47">
        <v>6.01</v>
      </c>
      <c r="H39" s="36">
        <f t="shared" si="0"/>
        <v>19</v>
      </c>
      <c r="I39" s="109">
        <f t="shared" si="1"/>
        <v>0.55882352941176472</v>
      </c>
      <c r="J39" s="29">
        <v>5</v>
      </c>
      <c r="K39" s="34">
        <v>4</v>
      </c>
      <c r="L39" s="5"/>
      <c r="M39" s="30">
        <v>17</v>
      </c>
      <c r="N39" s="29">
        <v>3</v>
      </c>
      <c r="O39" s="32">
        <v>2</v>
      </c>
      <c r="P39" s="5"/>
      <c r="Q39" s="30">
        <v>17</v>
      </c>
      <c r="R39" s="29">
        <v>2</v>
      </c>
      <c r="S39" s="32">
        <v>2</v>
      </c>
      <c r="T39" s="5"/>
      <c r="U39" s="162" t="s">
        <v>470</v>
      </c>
    </row>
    <row r="40" spans="2:21" s="15" customFormat="1" x14ac:dyDescent="0.15">
      <c r="B40" s="28" t="s">
        <v>261</v>
      </c>
      <c r="C40" s="29" t="s">
        <v>287</v>
      </c>
      <c r="D40" s="5"/>
      <c r="E40" s="30">
        <v>23</v>
      </c>
      <c r="F40" s="47">
        <v>6.46</v>
      </c>
      <c r="G40" s="48">
        <v>5.89</v>
      </c>
      <c r="H40" s="36">
        <f t="shared" si="0"/>
        <v>21</v>
      </c>
      <c r="I40" s="44">
        <f t="shared" si="1"/>
        <v>0.91304347826086951</v>
      </c>
      <c r="J40" s="29">
        <v>7</v>
      </c>
      <c r="K40" s="32"/>
      <c r="L40" s="5"/>
      <c r="M40" s="30">
        <v>10</v>
      </c>
      <c r="N40" s="29"/>
      <c r="O40" s="32"/>
      <c r="P40" s="5"/>
      <c r="Q40" s="30">
        <v>13</v>
      </c>
      <c r="R40" s="31">
        <v>7</v>
      </c>
      <c r="S40" s="32"/>
      <c r="T40" s="5"/>
      <c r="U40" s="162" t="s">
        <v>471</v>
      </c>
    </row>
    <row r="41" spans="2:21" s="15" customFormat="1" x14ac:dyDescent="0.15">
      <c r="B41" s="28" t="s">
        <v>262</v>
      </c>
      <c r="C41" s="29" t="s">
        <v>297</v>
      </c>
      <c r="D41" s="5"/>
      <c r="E41" s="30">
        <v>28</v>
      </c>
      <c r="F41" s="47">
        <v>6.38</v>
      </c>
      <c r="G41" s="48">
        <v>5.84</v>
      </c>
      <c r="H41" s="36">
        <f t="shared" si="0"/>
        <v>19</v>
      </c>
      <c r="I41" s="109">
        <f t="shared" si="1"/>
        <v>0.6785714285714286</v>
      </c>
      <c r="J41" s="29">
        <v>6</v>
      </c>
      <c r="K41" s="32">
        <v>1</v>
      </c>
      <c r="L41" s="5"/>
      <c r="M41" s="30">
        <v>13</v>
      </c>
      <c r="N41" s="29">
        <v>2</v>
      </c>
      <c r="O41" s="32">
        <v>1</v>
      </c>
      <c r="P41" s="5"/>
      <c r="Q41" s="30">
        <v>15</v>
      </c>
      <c r="R41" s="29">
        <v>4</v>
      </c>
      <c r="S41" s="32"/>
      <c r="T41" s="5"/>
      <c r="U41" s="162" t="s">
        <v>472</v>
      </c>
    </row>
    <row r="42" spans="2:21" s="15" customFormat="1" ht="9" thickBot="1" x14ac:dyDescent="0.2">
      <c r="B42" s="28" t="s">
        <v>267</v>
      </c>
      <c r="C42" s="29" t="s">
        <v>293</v>
      </c>
      <c r="D42" s="5"/>
      <c r="E42" s="37">
        <v>29</v>
      </c>
      <c r="F42" s="50">
        <v>6.12</v>
      </c>
      <c r="G42" s="50">
        <v>5.59</v>
      </c>
      <c r="H42" s="38">
        <f t="shared" si="0"/>
        <v>18</v>
      </c>
      <c r="I42" s="121">
        <f t="shared" si="1"/>
        <v>0.62068965517241381</v>
      </c>
      <c r="J42" s="40">
        <v>5</v>
      </c>
      <c r="K42" s="39">
        <v>3</v>
      </c>
      <c r="L42" s="5"/>
      <c r="M42" s="37">
        <v>17</v>
      </c>
      <c r="N42" s="40">
        <v>5</v>
      </c>
      <c r="O42" s="39">
        <v>1</v>
      </c>
      <c r="P42" s="5"/>
      <c r="Q42" s="37">
        <v>12</v>
      </c>
      <c r="R42" s="40"/>
      <c r="S42" s="39">
        <v>2</v>
      </c>
      <c r="T42" s="5"/>
      <c r="U42" s="162" t="s">
        <v>473</v>
      </c>
    </row>
    <row r="43" spans="2:21" s="15" customFormat="1" x14ac:dyDescent="0.15">
      <c r="D43" s="2"/>
      <c r="L43" s="2"/>
      <c r="P43" s="2"/>
      <c r="T43" s="2"/>
      <c r="U43" s="163"/>
    </row>
    <row r="44" spans="2:21" s="15" customFormat="1" x14ac:dyDescent="0.15">
      <c r="D44" s="2"/>
      <c r="L44" s="2"/>
      <c r="P44" s="2"/>
      <c r="T44" s="2"/>
      <c r="U44" s="163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4"/>
  <sheetViews>
    <sheetView tabSelected="1" workbookViewId="0">
      <selection activeCell="AG8" sqref="AG8"/>
    </sheetView>
  </sheetViews>
  <sheetFormatPr defaultRowHeight="8.4" x14ac:dyDescent="0.15"/>
  <cols>
    <col min="1" max="1" width="0.5546875" style="2" customWidth="1"/>
    <col min="2" max="2" width="6.6640625" style="15" customWidth="1"/>
    <col min="3" max="3" width="0.5546875" style="5" customWidth="1"/>
    <col min="4" max="7" width="3.109375" style="41" customWidth="1"/>
    <col min="8" max="8" width="3.109375" style="41" hidden="1" customWidth="1"/>
    <col min="9" max="9" width="3.109375" style="41" customWidth="1"/>
    <col min="10" max="11" width="2.21875" style="41" customWidth="1"/>
    <col min="12" max="12" width="0.5546875" style="5" customWidth="1"/>
    <col min="13" max="16" width="3.109375" style="41" customWidth="1"/>
    <col min="17" max="17" width="3.109375" style="41" hidden="1" customWidth="1"/>
    <col min="18" max="18" width="3.109375" style="41" customWidth="1"/>
    <col min="19" max="20" width="2.21875" style="41" customWidth="1"/>
    <col min="21" max="21" width="0.5546875" style="5" customWidth="1"/>
    <col min="22" max="25" width="3.109375" style="41" customWidth="1"/>
    <col min="26" max="26" width="3.109375" style="41" hidden="1" customWidth="1"/>
    <col min="27" max="27" width="3.109375" style="41" customWidth="1"/>
    <col min="28" max="29" width="2.21875" style="41" customWidth="1"/>
    <col min="30" max="30" width="0.5546875" style="5" customWidth="1"/>
    <col min="31" max="16384" width="8.88671875" style="15"/>
  </cols>
  <sheetData>
    <row r="1" spans="2:30" x14ac:dyDescent="0.15">
      <c r="B1" s="3"/>
      <c r="D1" s="6"/>
      <c r="E1" s="7"/>
      <c r="F1" s="155" t="s">
        <v>367</v>
      </c>
      <c r="G1" s="7"/>
      <c r="H1" s="7"/>
      <c r="I1" s="7"/>
      <c r="J1" s="7"/>
      <c r="K1" s="8"/>
      <c r="M1" s="9"/>
      <c r="N1" s="10"/>
      <c r="O1" s="156" t="s">
        <v>368</v>
      </c>
      <c r="P1" s="10"/>
      <c r="Q1" s="10"/>
      <c r="R1" s="10"/>
      <c r="S1" s="10"/>
      <c r="T1" s="11"/>
      <c r="V1" s="12"/>
      <c r="W1" s="13"/>
      <c r="X1" s="157" t="s">
        <v>369</v>
      </c>
      <c r="Y1" s="13"/>
      <c r="Z1" s="13"/>
      <c r="AA1" s="13"/>
      <c r="AB1" s="13"/>
      <c r="AC1" s="14"/>
    </row>
    <row r="2" spans="2:30" ht="24" customHeight="1" x14ac:dyDescent="0.15">
      <c r="B2" s="16" t="s">
        <v>0</v>
      </c>
      <c r="C2" s="18" t="s">
        <v>280</v>
      </c>
      <c r="D2" s="95" t="s">
        <v>278</v>
      </c>
      <c r="E2" s="94" t="s">
        <v>279</v>
      </c>
      <c r="F2" s="19" t="s">
        <v>271</v>
      </c>
      <c r="G2" s="19" t="s">
        <v>270</v>
      </c>
      <c r="H2" s="20" t="s">
        <v>301</v>
      </c>
      <c r="I2" s="20" t="s">
        <v>302</v>
      </c>
      <c r="J2" s="20" t="s">
        <v>274</v>
      </c>
      <c r="K2" s="21" t="s">
        <v>300</v>
      </c>
      <c r="L2" s="18" t="s">
        <v>280</v>
      </c>
      <c r="M2" s="22" t="s">
        <v>278</v>
      </c>
      <c r="N2" s="91" t="s">
        <v>279</v>
      </c>
      <c r="O2" s="100" t="s">
        <v>271</v>
      </c>
      <c r="P2" s="23" t="s">
        <v>270</v>
      </c>
      <c r="Q2" s="98" t="s">
        <v>301</v>
      </c>
      <c r="R2" s="98" t="s">
        <v>302</v>
      </c>
      <c r="S2" s="98" t="s">
        <v>274</v>
      </c>
      <c r="T2" s="24" t="s">
        <v>300</v>
      </c>
      <c r="U2" s="18" t="s">
        <v>280</v>
      </c>
      <c r="V2" s="25" t="s">
        <v>278</v>
      </c>
      <c r="W2" s="92" t="s">
        <v>279</v>
      </c>
      <c r="X2" s="101" t="s">
        <v>271</v>
      </c>
      <c r="Y2" s="26" t="s">
        <v>270</v>
      </c>
      <c r="Z2" s="99" t="s">
        <v>301</v>
      </c>
      <c r="AA2" s="99" t="s">
        <v>302</v>
      </c>
      <c r="AB2" s="99" t="s">
        <v>274</v>
      </c>
      <c r="AC2" s="27" t="s">
        <v>300</v>
      </c>
      <c r="AD2" s="18" t="s">
        <v>280</v>
      </c>
    </row>
    <row r="3" spans="2:30" x14ac:dyDescent="0.15">
      <c r="B3" s="28" t="s">
        <v>229</v>
      </c>
      <c r="D3" s="96" t="s">
        <v>281</v>
      </c>
      <c r="E3" s="29">
        <v>13</v>
      </c>
      <c r="F3" s="45">
        <v>9</v>
      </c>
      <c r="G3" s="45">
        <v>6.46</v>
      </c>
      <c r="H3" s="31">
        <f t="shared" ref="H3:H42" si="0">J3*3+K3</f>
        <v>36</v>
      </c>
      <c r="I3" s="42">
        <f t="shared" ref="I3:I42" si="1">H3/E3</f>
        <v>2.7692307692307692</v>
      </c>
      <c r="J3" s="31">
        <v>12</v>
      </c>
      <c r="K3" s="32"/>
      <c r="M3" s="127"/>
      <c r="N3" s="128"/>
      <c r="O3" s="129"/>
      <c r="P3" s="130"/>
      <c r="Q3" s="131"/>
      <c r="R3" s="132"/>
      <c r="S3" s="133"/>
      <c r="T3" s="134"/>
      <c r="U3" s="58"/>
      <c r="V3" s="127"/>
      <c r="W3" s="128"/>
      <c r="X3" s="129"/>
      <c r="Y3" s="130"/>
      <c r="Z3" s="133"/>
      <c r="AA3" s="132"/>
      <c r="AB3" s="133"/>
      <c r="AC3" s="134"/>
    </row>
    <row r="4" spans="2:30" x14ac:dyDescent="0.15">
      <c r="B4" s="28" t="s">
        <v>230</v>
      </c>
      <c r="D4" s="96" t="s">
        <v>282</v>
      </c>
      <c r="E4" s="29">
        <v>34</v>
      </c>
      <c r="F4" s="45">
        <v>8.6300000000000008</v>
      </c>
      <c r="G4" s="45">
        <v>6.41</v>
      </c>
      <c r="H4" s="33">
        <f t="shared" si="0"/>
        <v>88</v>
      </c>
      <c r="I4" s="42">
        <f t="shared" si="1"/>
        <v>2.5882352941176472</v>
      </c>
      <c r="J4" s="33">
        <v>29</v>
      </c>
      <c r="K4" s="32">
        <v>1</v>
      </c>
      <c r="M4" s="30" t="s">
        <v>282</v>
      </c>
      <c r="N4" s="63">
        <v>35</v>
      </c>
      <c r="O4" s="45">
        <v>7.79</v>
      </c>
      <c r="P4" s="54">
        <v>6.07</v>
      </c>
      <c r="Q4" s="33">
        <f t="shared" ref="Q4:Q13" si="2">S4*3+T4</f>
        <v>71</v>
      </c>
      <c r="R4" s="42">
        <f t="shared" ref="R4:R13" si="3">Q4/N4</f>
        <v>2.0285714285714285</v>
      </c>
      <c r="S4" s="118">
        <v>23</v>
      </c>
      <c r="T4" s="32">
        <v>2</v>
      </c>
      <c r="U4" s="58"/>
      <c r="V4" s="30" t="s">
        <v>282</v>
      </c>
      <c r="W4" s="63">
        <v>35</v>
      </c>
      <c r="X4" s="45">
        <v>8.5299999999999994</v>
      </c>
      <c r="Y4" s="53">
        <v>6.47</v>
      </c>
      <c r="Z4" s="118">
        <f>AB4*3+AC4</f>
        <v>81</v>
      </c>
      <c r="AA4" s="42">
        <f>Z4/W4</f>
        <v>2.3142857142857145</v>
      </c>
      <c r="AB4" s="118">
        <v>26</v>
      </c>
      <c r="AC4" s="32">
        <v>3</v>
      </c>
    </row>
    <row r="5" spans="2:30" x14ac:dyDescent="0.15">
      <c r="B5" s="28" t="s">
        <v>231</v>
      </c>
      <c r="D5" s="96" t="s">
        <v>283</v>
      </c>
      <c r="E5" s="29">
        <v>33</v>
      </c>
      <c r="F5" s="45">
        <v>8.26</v>
      </c>
      <c r="G5" s="45">
        <v>6.29</v>
      </c>
      <c r="H5" s="33">
        <f t="shared" si="0"/>
        <v>73</v>
      </c>
      <c r="I5" s="42">
        <f t="shared" si="1"/>
        <v>2.2121212121212119</v>
      </c>
      <c r="J5" s="33">
        <v>23</v>
      </c>
      <c r="K5" s="34">
        <v>4</v>
      </c>
      <c r="M5" s="30" t="s">
        <v>283</v>
      </c>
      <c r="N5" s="63">
        <v>36</v>
      </c>
      <c r="O5" s="45">
        <v>8.43</v>
      </c>
      <c r="P5" s="53">
        <v>6.46</v>
      </c>
      <c r="Q5" s="33">
        <f t="shared" si="2"/>
        <v>75</v>
      </c>
      <c r="R5" s="42">
        <f t="shared" si="3"/>
        <v>2.0833333333333335</v>
      </c>
      <c r="S5" s="118">
        <v>23</v>
      </c>
      <c r="T5" s="34">
        <v>6</v>
      </c>
      <c r="U5" s="58"/>
      <c r="V5" s="30" t="s">
        <v>283</v>
      </c>
      <c r="W5" s="63">
        <v>36</v>
      </c>
      <c r="X5" s="45">
        <v>8.7100000000000009</v>
      </c>
      <c r="Y5" s="53">
        <v>6.42</v>
      </c>
      <c r="Z5" s="118">
        <f>AB5*3+AC5</f>
        <v>90</v>
      </c>
      <c r="AA5" s="42">
        <f>Z5/W5</f>
        <v>2.5</v>
      </c>
      <c r="AB5" s="118">
        <v>28</v>
      </c>
      <c r="AC5" s="34">
        <v>6</v>
      </c>
    </row>
    <row r="6" spans="2:30" x14ac:dyDescent="0.15">
      <c r="B6" s="28" t="s">
        <v>232</v>
      </c>
      <c r="D6" s="96" t="s">
        <v>283</v>
      </c>
      <c r="E6" s="29">
        <v>22</v>
      </c>
      <c r="F6" s="45">
        <v>7.77</v>
      </c>
      <c r="G6" s="45">
        <v>6.25</v>
      </c>
      <c r="H6" s="31">
        <f t="shared" si="0"/>
        <v>36</v>
      </c>
      <c r="I6" s="42">
        <f t="shared" si="1"/>
        <v>1.6363636363636365</v>
      </c>
      <c r="J6" s="31">
        <v>11</v>
      </c>
      <c r="K6" s="32">
        <v>3</v>
      </c>
      <c r="M6" s="30" t="s">
        <v>370</v>
      </c>
      <c r="N6" s="63">
        <v>29</v>
      </c>
      <c r="O6" s="46">
        <v>6.66</v>
      </c>
      <c r="P6" s="56">
        <v>5.91</v>
      </c>
      <c r="Q6" s="36">
        <f t="shared" si="2"/>
        <v>24</v>
      </c>
      <c r="R6" s="44">
        <f t="shared" si="3"/>
        <v>0.82758620689655171</v>
      </c>
      <c r="S6" s="120">
        <v>7</v>
      </c>
      <c r="T6" s="32">
        <v>3</v>
      </c>
      <c r="U6" s="58"/>
      <c r="V6" s="127"/>
      <c r="W6" s="128"/>
      <c r="X6" s="129"/>
      <c r="Y6" s="130"/>
      <c r="Z6" s="133"/>
      <c r="AA6" s="132"/>
      <c r="AB6" s="133"/>
      <c r="AC6" s="134"/>
    </row>
    <row r="7" spans="2:30" x14ac:dyDescent="0.15">
      <c r="B7" s="28" t="s">
        <v>228</v>
      </c>
      <c r="D7" s="96" t="s">
        <v>284</v>
      </c>
      <c r="E7" s="29">
        <v>34</v>
      </c>
      <c r="F7" s="45">
        <v>7.74</v>
      </c>
      <c r="G7" s="45">
        <v>6.56</v>
      </c>
      <c r="H7" s="33">
        <f t="shared" si="0"/>
        <v>47</v>
      </c>
      <c r="I7" s="43">
        <f t="shared" si="1"/>
        <v>1.3823529411764706</v>
      </c>
      <c r="J7" s="31">
        <v>12</v>
      </c>
      <c r="K7" s="35">
        <v>11</v>
      </c>
      <c r="M7" s="30" t="s">
        <v>284</v>
      </c>
      <c r="N7" s="63">
        <v>27</v>
      </c>
      <c r="O7" s="46">
        <v>7.13</v>
      </c>
      <c r="P7" s="53">
        <v>6.37</v>
      </c>
      <c r="Q7" s="36">
        <f t="shared" si="2"/>
        <v>30</v>
      </c>
      <c r="R7" s="44">
        <f t="shared" si="3"/>
        <v>1.1111111111111112</v>
      </c>
      <c r="S7" s="120">
        <v>8</v>
      </c>
      <c r="T7" s="34">
        <v>6</v>
      </c>
      <c r="U7" s="58"/>
      <c r="V7" s="30" t="s">
        <v>284</v>
      </c>
      <c r="W7" s="63">
        <v>30</v>
      </c>
      <c r="X7" s="45">
        <v>7.73</v>
      </c>
      <c r="Y7" s="53">
        <v>6.33</v>
      </c>
      <c r="Z7" s="120">
        <f>AB7*3+AC7</f>
        <v>52</v>
      </c>
      <c r="AA7" s="42">
        <f>Z7/W7</f>
        <v>1.7333333333333334</v>
      </c>
      <c r="AB7" s="118">
        <v>15</v>
      </c>
      <c r="AC7" s="35">
        <v>7</v>
      </c>
    </row>
    <row r="8" spans="2:30" x14ac:dyDescent="0.15">
      <c r="B8" s="28" t="s">
        <v>240</v>
      </c>
      <c r="D8" s="96" t="s">
        <v>281</v>
      </c>
      <c r="E8" s="29">
        <v>27</v>
      </c>
      <c r="F8" s="45">
        <v>7.74</v>
      </c>
      <c r="G8" s="46">
        <v>6.17</v>
      </c>
      <c r="H8" s="33">
        <f t="shared" si="0"/>
        <v>46</v>
      </c>
      <c r="I8" s="42">
        <f t="shared" si="1"/>
        <v>1.7037037037037037</v>
      </c>
      <c r="J8" s="33">
        <v>15</v>
      </c>
      <c r="K8" s="32">
        <v>1</v>
      </c>
      <c r="M8" s="30" t="s">
        <v>286</v>
      </c>
      <c r="N8" s="63">
        <v>33</v>
      </c>
      <c r="O8" s="49">
        <v>5.94</v>
      </c>
      <c r="P8" s="57">
        <v>5.56</v>
      </c>
      <c r="Q8" s="36">
        <f t="shared" si="2"/>
        <v>16</v>
      </c>
      <c r="R8" s="109">
        <f t="shared" si="3"/>
        <v>0.48484848484848486</v>
      </c>
      <c r="S8" s="93">
        <v>5</v>
      </c>
      <c r="T8" s="32">
        <v>1</v>
      </c>
      <c r="U8" s="58"/>
      <c r="V8" s="30" t="s">
        <v>286</v>
      </c>
      <c r="W8" s="63">
        <v>36</v>
      </c>
      <c r="X8" s="45">
        <v>7.4</v>
      </c>
      <c r="Y8" s="125">
        <v>6.03</v>
      </c>
      <c r="Z8" s="118">
        <f>AB8*3+AC8</f>
        <v>51</v>
      </c>
      <c r="AA8" s="43">
        <f>Z8/W8</f>
        <v>1.4166666666666667</v>
      </c>
      <c r="AB8" s="118">
        <v>17</v>
      </c>
      <c r="AC8" s="32"/>
    </row>
    <row r="9" spans="2:30" x14ac:dyDescent="0.15">
      <c r="B9" s="28" t="s">
        <v>245</v>
      </c>
      <c r="D9" s="96" t="s">
        <v>286</v>
      </c>
      <c r="E9" s="29">
        <v>26</v>
      </c>
      <c r="F9" s="45">
        <v>7.62</v>
      </c>
      <c r="G9" s="46">
        <v>6.1</v>
      </c>
      <c r="H9" s="31">
        <f t="shared" si="0"/>
        <v>41</v>
      </c>
      <c r="I9" s="42">
        <f t="shared" si="1"/>
        <v>1.5769230769230769</v>
      </c>
      <c r="J9" s="31">
        <v>12</v>
      </c>
      <c r="K9" s="34">
        <v>5</v>
      </c>
      <c r="M9" s="30" t="s">
        <v>293</v>
      </c>
      <c r="N9" s="63">
        <v>32</v>
      </c>
      <c r="O9" s="45">
        <v>7.97</v>
      </c>
      <c r="P9" s="53">
        <v>6.34</v>
      </c>
      <c r="Q9" s="33">
        <f t="shared" si="2"/>
        <v>59</v>
      </c>
      <c r="R9" s="42">
        <f t="shared" si="3"/>
        <v>1.84375</v>
      </c>
      <c r="S9" s="118">
        <v>18</v>
      </c>
      <c r="T9" s="34">
        <v>5</v>
      </c>
      <c r="U9" s="58"/>
      <c r="V9" s="30" t="s">
        <v>293</v>
      </c>
      <c r="W9" s="63">
        <v>27</v>
      </c>
      <c r="X9" s="45">
        <v>7.52</v>
      </c>
      <c r="Y9" s="123">
        <v>6.33</v>
      </c>
      <c r="Z9" s="119">
        <f>AB9*3+AC9</f>
        <v>34</v>
      </c>
      <c r="AA9" s="43">
        <f>Z9/W9</f>
        <v>1.2592592592592593</v>
      </c>
      <c r="AB9" s="120">
        <v>9</v>
      </c>
      <c r="AC9" s="35">
        <v>7</v>
      </c>
    </row>
    <row r="10" spans="2:30" x14ac:dyDescent="0.15">
      <c r="B10" s="28" t="s">
        <v>241</v>
      </c>
      <c r="D10" s="96" t="s">
        <v>285</v>
      </c>
      <c r="E10" s="29">
        <v>29</v>
      </c>
      <c r="F10" s="45">
        <v>7.62</v>
      </c>
      <c r="G10" s="46">
        <v>6.16</v>
      </c>
      <c r="H10" s="33">
        <f t="shared" si="0"/>
        <v>45</v>
      </c>
      <c r="I10" s="42">
        <f t="shared" si="1"/>
        <v>1.5517241379310345</v>
      </c>
      <c r="J10" s="33">
        <v>15</v>
      </c>
      <c r="K10" s="32"/>
      <c r="M10" s="30" t="s">
        <v>285</v>
      </c>
      <c r="N10" s="63">
        <v>27</v>
      </c>
      <c r="O10" s="45">
        <v>7.72</v>
      </c>
      <c r="P10" s="55">
        <v>6.19</v>
      </c>
      <c r="Q10" s="31">
        <f t="shared" si="2"/>
        <v>42</v>
      </c>
      <c r="R10" s="42">
        <f t="shared" si="3"/>
        <v>1.5555555555555556</v>
      </c>
      <c r="S10" s="119">
        <v>13</v>
      </c>
      <c r="T10" s="32">
        <v>3</v>
      </c>
      <c r="U10" s="58"/>
      <c r="V10" s="127"/>
      <c r="W10" s="128"/>
      <c r="X10" s="129"/>
      <c r="Y10" s="130"/>
      <c r="Z10" s="133"/>
      <c r="AA10" s="132"/>
      <c r="AB10" s="133"/>
      <c r="AC10" s="134"/>
    </row>
    <row r="11" spans="2:30" x14ac:dyDescent="0.15">
      <c r="B11" s="28" t="s">
        <v>233</v>
      </c>
      <c r="D11" s="96" t="s">
        <v>281</v>
      </c>
      <c r="E11" s="29">
        <v>37</v>
      </c>
      <c r="F11" s="45">
        <v>7.54</v>
      </c>
      <c r="G11" s="45">
        <v>6.23</v>
      </c>
      <c r="H11" s="33">
        <f t="shared" si="0"/>
        <v>50</v>
      </c>
      <c r="I11" s="43">
        <f t="shared" si="1"/>
        <v>1.3513513513513513</v>
      </c>
      <c r="J11" s="33">
        <v>16</v>
      </c>
      <c r="K11" s="32">
        <v>2</v>
      </c>
      <c r="M11" s="30" t="s">
        <v>281</v>
      </c>
      <c r="N11" s="63">
        <v>15</v>
      </c>
      <c r="O11" s="47">
        <v>6.57</v>
      </c>
      <c r="P11" s="55">
        <v>6.1</v>
      </c>
      <c r="Q11" s="29">
        <f t="shared" si="2"/>
        <v>7</v>
      </c>
      <c r="R11" s="109">
        <f t="shared" si="3"/>
        <v>0.46666666666666667</v>
      </c>
      <c r="S11" s="93">
        <v>2</v>
      </c>
      <c r="T11" s="32">
        <v>1</v>
      </c>
      <c r="U11" s="58"/>
      <c r="V11" s="127"/>
      <c r="W11" s="128"/>
      <c r="X11" s="129"/>
      <c r="Y11" s="130"/>
      <c r="Z11" s="133"/>
      <c r="AA11" s="132"/>
      <c r="AB11" s="133"/>
      <c r="AC11" s="134"/>
    </row>
    <row r="12" spans="2:30" x14ac:dyDescent="0.15">
      <c r="B12" s="28" t="s">
        <v>255</v>
      </c>
      <c r="D12" s="96" t="s">
        <v>286</v>
      </c>
      <c r="E12" s="29">
        <v>19</v>
      </c>
      <c r="F12" s="45">
        <v>7.53</v>
      </c>
      <c r="G12" s="47">
        <v>5.95</v>
      </c>
      <c r="H12" s="36">
        <f t="shared" si="0"/>
        <v>30</v>
      </c>
      <c r="I12" s="42">
        <f t="shared" si="1"/>
        <v>1.5789473684210527</v>
      </c>
      <c r="J12" s="36">
        <v>9</v>
      </c>
      <c r="K12" s="32">
        <v>3</v>
      </c>
      <c r="M12" s="30" t="s">
        <v>286</v>
      </c>
      <c r="N12" s="63">
        <v>32</v>
      </c>
      <c r="O12" s="45">
        <v>8.11</v>
      </c>
      <c r="P12" s="54">
        <v>6.02</v>
      </c>
      <c r="Q12" s="33">
        <f t="shared" si="2"/>
        <v>74</v>
      </c>
      <c r="R12" s="42">
        <f t="shared" si="3"/>
        <v>2.3125</v>
      </c>
      <c r="S12" s="118">
        <v>24</v>
      </c>
      <c r="T12" s="32">
        <v>2</v>
      </c>
      <c r="U12" s="58"/>
      <c r="V12" s="30" t="s">
        <v>286</v>
      </c>
      <c r="W12" s="63">
        <v>23</v>
      </c>
      <c r="X12" s="48">
        <v>6.26</v>
      </c>
      <c r="Y12" s="57">
        <v>5.54</v>
      </c>
      <c r="Z12" s="120">
        <f>AB12*3+AC12</f>
        <v>17</v>
      </c>
      <c r="AA12" s="109">
        <f>Z12/W12</f>
        <v>0.73913043478260865</v>
      </c>
      <c r="AB12" s="93">
        <v>5</v>
      </c>
      <c r="AC12" s="32">
        <v>2</v>
      </c>
    </row>
    <row r="13" spans="2:30" x14ac:dyDescent="0.15">
      <c r="B13" s="28" t="s">
        <v>253</v>
      </c>
      <c r="D13" s="96" t="s">
        <v>284</v>
      </c>
      <c r="E13" s="29">
        <v>29</v>
      </c>
      <c r="F13" s="45">
        <v>7.5</v>
      </c>
      <c r="G13" s="47">
        <v>6</v>
      </c>
      <c r="H13" s="33">
        <f t="shared" si="0"/>
        <v>50</v>
      </c>
      <c r="I13" s="42">
        <f t="shared" si="1"/>
        <v>1.7241379310344827</v>
      </c>
      <c r="J13" s="33">
        <v>16</v>
      </c>
      <c r="K13" s="32">
        <v>2</v>
      </c>
      <c r="M13" s="30" t="s">
        <v>284</v>
      </c>
      <c r="N13" s="63">
        <v>26</v>
      </c>
      <c r="O13" s="46">
        <v>7.06</v>
      </c>
      <c r="P13" s="56">
        <v>5.85</v>
      </c>
      <c r="Q13" s="31">
        <f t="shared" si="2"/>
        <v>35</v>
      </c>
      <c r="R13" s="43">
        <f t="shared" si="3"/>
        <v>1.3461538461538463</v>
      </c>
      <c r="S13" s="119">
        <v>11</v>
      </c>
      <c r="T13" s="32">
        <v>2</v>
      </c>
      <c r="U13" s="58"/>
      <c r="V13" s="127"/>
      <c r="W13" s="128"/>
      <c r="X13" s="129"/>
      <c r="Y13" s="130"/>
      <c r="Z13" s="133"/>
      <c r="AA13" s="132"/>
      <c r="AB13" s="133"/>
      <c r="AC13" s="134"/>
    </row>
    <row r="14" spans="2:30" x14ac:dyDescent="0.15">
      <c r="B14" s="28" t="s">
        <v>234</v>
      </c>
      <c r="D14" s="96" t="s">
        <v>287</v>
      </c>
      <c r="E14" s="29">
        <v>29</v>
      </c>
      <c r="F14" s="45">
        <v>7.45</v>
      </c>
      <c r="G14" s="45">
        <v>6.22</v>
      </c>
      <c r="H14" s="31">
        <f t="shared" si="0"/>
        <v>37</v>
      </c>
      <c r="I14" s="43">
        <f t="shared" si="1"/>
        <v>1.2758620689655173</v>
      </c>
      <c r="J14" s="31">
        <v>12</v>
      </c>
      <c r="K14" s="32">
        <v>1</v>
      </c>
      <c r="M14" s="127"/>
      <c r="N14" s="128"/>
      <c r="O14" s="129"/>
      <c r="P14" s="130"/>
      <c r="Q14" s="131"/>
      <c r="R14" s="132"/>
      <c r="S14" s="133"/>
      <c r="T14" s="134"/>
      <c r="U14" s="58"/>
      <c r="V14" s="127"/>
      <c r="W14" s="128"/>
      <c r="X14" s="129"/>
      <c r="Y14" s="130"/>
      <c r="Z14" s="133"/>
      <c r="AA14" s="132"/>
      <c r="AB14" s="133"/>
      <c r="AC14" s="134"/>
    </row>
    <row r="15" spans="2:30" x14ac:dyDescent="0.15">
      <c r="B15" s="28" t="s">
        <v>239</v>
      </c>
      <c r="D15" s="96" t="s">
        <v>288</v>
      </c>
      <c r="E15" s="29">
        <v>31</v>
      </c>
      <c r="F15" s="45">
        <v>7.42</v>
      </c>
      <c r="G15" s="46">
        <v>6.18</v>
      </c>
      <c r="H15" s="31">
        <f t="shared" si="0"/>
        <v>43</v>
      </c>
      <c r="I15" s="43">
        <f t="shared" si="1"/>
        <v>1.3870967741935485</v>
      </c>
      <c r="J15" s="31">
        <v>13</v>
      </c>
      <c r="K15" s="34">
        <v>4</v>
      </c>
      <c r="M15" s="30" t="s">
        <v>288</v>
      </c>
      <c r="N15" s="63">
        <v>27</v>
      </c>
      <c r="O15" s="45">
        <v>7.72</v>
      </c>
      <c r="P15" s="53">
        <v>6.22</v>
      </c>
      <c r="Q15" s="31">
        <f>S15*3+T15</f>
        <v>45</v>
      </c>
      <c r="R15" s="42">
        <f>Q15/N15</f>
        <v>1.6666666666666667</v>
      </c>
      <c r="S15" s="119">
        <v>14</v>
      </c>
      <c r="T15" s="32">
        <v>3</v>
      </c>
      <c r="U15" s="58"/>
      <c r="V15" s="127"/>
      <c r="W15" s="128"/>
      <c r="X15" s="129"/>
      <c r="Y15" s="130"/>
      <c r="Z15" s="133"/>
      <c r="AA15" s="132"/>
      <c r="AB15" s="133"/>
      <c r="AC15" s="134"/>
    </row>
    <row r="16" spans="2:30" x14ac:dyDescent="0.15">
      <c r="B16" s="28" t="s">
        <v>248</v>
      </c>
      <c r="D16" s="96" t="s">
        <v>290</v>
      </c>
      <c r="E16" s="29">
        <v>22</v>
      </c>
      <c r="F16" s="45">
        <v>7.41</v>
      </c>
      <c r="G16" s="47">
        <v>6.05</v>
      </c>
      <c r="H16" s="36">
        <f t="shared" si="0"/>
        <v>30</v>
      </c>
      <c r="I16" s="43">
        <f t="shared" si="1"/>
        <v>1.3636363636363635</v>
      </c>
      <c r="J16" s="36">
        <v>9</v>
      </c>
      <c r="K16" s="32">
        <v>3</v>
      </c>
      <c r="M16" s="30" t="s">
        <v>290</v>
      </c>
      <c r="N16" s="63">
        <v>19</v>
      </c>
      <c r="O16" s="47">
        <v>6.47</v>
      </c>
      <c r="P16" s="54">
        <v>5.95</v>
      </c>
      <c r="Q16" s="29">
        <f>S16*3+T16</f>
        <v>12</v>
      </c>
      <c r="R16" s="109">
        <f>Q16/N16</f>
        <v>0.63157894736842102</v>
      </c>
      <c r="S16" s="93">
        <v>4</v>
      </c>
      <c r="T16" s="32"/>
      <c r="U16" s="58"/>
      <c r="V16" s="30" t="s">
        <v>290</v>
      </c>
      <c r="W16" s="63">
        <v>16</v>
      </c>
      <c r="X16" s="45">
        <v>7.91</v>
      </c>
      <c r="Y16" s="53">
        <v>6.22</v>
      </c>
      <c r="Z16" s="120">
        <f>AB16*3+AC16</f>
        <v>27</v>
      </c>
      <c r="AA16" s="42">
        <f>Z16/W16</f>
        <v>1.6875</v>
      </c>
      <c r="AB16" s="120">
        <v>9</v>
      </c>
      <c r="AC16" s="32"/>
    </row>
    <row r="17" spans="2:29" x14ac:dyDescent="0.15">
      <c r="B17" s="28" t="s">
        <v>236</v>
      </c>
      <c r="D17" s="96" t="s">
        <v>289</v>
      </c>
      <c r="E17" s="29">
        <v>32</v>
      </c>
      <c r="F17" s="45">
        <v>7.41</v>
      </c>
      <c r="G17" s="45">
        <v>6.2</v>
      </c>
      <c r="H17" s="33">
        <f t="shared" si="0"/>
        <v>45</v>
      </c>
      <c r="I17" s="43">
        <f t="shared" si="1"/>
        <v>1.40625</v>
      </c>
      <c r="J17" s="31">
        <v>13</v>
      </c>
      <c r="K17" s="34">
        <v>6</v>
      </c>
      <c r="M17" s="30" t="s">
        <v>289</v>
      </c>
      <c r="N17" s="63">
        <v>34</v>
      </c>
      <c r="O17" s="47">
        <v>6.56</v>
      </c>
      <c r="P17" s="56">
        <v>5.94</v>
      </c>
      <c r="Q17" s="36">
        <f>S17*3+T17</f>
        <v>22</v>
      </c>
      <c r="R17" s="109">
        <f>Q17/N17</f>
        <v>0.6470588235294118</v>
      </c>
      <c r="S17" s="120">
        <v>7</v>
      </c>
      <c r="T17" s="32">
        <v>1</v>
      </c>
      <c r="U17" s="58"/>
      <c r="V17" s="30" t="s">
        <v>289</v>
      </c>
      <c r="W17" s="63">
        <v>13</v>
      </c>
      <c r="X17" s="46">
        <v>7</v>
      </c>
      <c r="Y17" s="56">
        <v>5.85</v>
      </c>
      <c r="Z17" s="120">
        <f>AB17*3+AC17</f>
        <v>16</v>
      </c>
      <c r="AA17" s="43">
        <f>Z17/W17</f>
        <v>1.2307692307692308</v>
      </c>
      <c r="AB17" s="93">
        <v>5</v>
      </c>
      <c r="AC17" s="32">
        <v>1</v>
      </c>
    </row>
    <row r="18" spans="2:29" x14ac:dyDescent="0.15">
      <c r="B18" s="28" t="s">
        <v>235</v>
      </c>
      <c r="D18" s="96" t="s">
        <v>291</v>
      </c>
      <c r="E18" s="29">
        <v>17</v>
      </c>
      <c r="F18" s="45">
        <v>7.35</v>
      </c>
      <c r="G18" s="45">
        <v>6.21</v>
      </c>
      <c r="H18" s="36">
        <f t="shared" si="0"/>
        <v>21</v>
      </c>
      <c r="I18" s="43">
        <f t="shared" si="1"/>
        <v>1.2352941176470589</v>
      </c>
      <c r="J18" s="36">
        <v>7</v>
      </c>
      <c r="K18" s="32"/>
      <c r="M18" s="127"/>
      <c r="N18" s="128"/>
      <c r="O18" s="129"/>
      <c r="P18" s="130"/>
      <c r="Q18" s="131"/>
      <c r="R18" s="132"/>
      <c r="S18" s="133"/>
      <c r="T18" s="134"/>
      <c r="U18" s="58"/>
      <c r="V18" s="127"/>
      <c r="W18" s="128"/>
      <c r="X18" s="129"/>
      <c r="Y18" s="130"/>
      <c r="Z18" s="133"/>
      <c r="AA18" s="132"/>
      <c r="AB18" s="133"/>
      <c r="AC18" s="134"/>
    </row>
    <row r="19" spans="2:29" x14ac:dyDescent="0.15">
      <c r="B19" s="28" t="s">
        <v>251</v>
      </c>
      <c r="D19" s="96" t="s">
        <v>290</v>
      </c>
      <c r="E19" s="29">
        <v>18</v>
      </c>
      <c r="F19" s="46">
        <v>7.25</v>
      </c>
      <c r="G19" s="47">
        <v>6</v>
      </c>
      <c r="H19" s="36">
        <f t="shared" si="0"/>
        <v>24</v>
      </c>
      <c r="I19" s="43">
        <f t="shared" si="1"/>
        <v>1.3333333333333333</v>
      </c>
      <c r="J19" s="36">
        <v>8</v>
      </c>
      <c r="K19" s="32"/>
      <c r="M19" s="30" t="s">
        <v>290</v>
      </c>
      <c r="N19" s="63">
        <v>30</v>
      </c>
      <c r="O19" s="46">
        <v>6.93</v>
      </c>
      <c r="P19" s="56">
        <v>5.87</v>
      </c>
      <c r="Q19" s="31">
        <f t="shared" ref="Q19:Q29" si="4">S19*3+T19</f>
        <v>34</v>
      </c>
      <c r="R19" s="44">
        <f t="shared" ref="R19:R29" si="5">Q19/N19</f>
        <v>1.1333333333333333</v>
      </c>
      <c r="S19" s="119">
        <v>10</v>
      </c>
      <c r="T19" s="34">
        <v>4</v>
      </c>
      <c r="U19" s="58"/>
      <c r="V19" s="30" t="s">
        <v>290</v>
      </c>
      <c r="W19" s="63">
        <v>38</v>
      </c>
      <c r="X19" s="45">
        <v>7.51</v>
      </c>
      <c r="Y19" s="125">
        <v>5.95</v>
      </c>
      <c r="Z19" s="118">
        <f t="shared" ref="Z19:Z30" si="6">AB19*3+AC19</f>
        <v>61</v>
      </c>
      <c r="AA19" s="42">
        <f t="shared" ref="AA19:AA30" si="7">Z19/W19</f>
        <v>1.6052631578947369</v>
      </c>
      <c r="AB19" s="118">
        <v>20</v>
      </c>
      <c r="AC19" s="32">
        <v>1</v>
      </c>
    </row>
    <row r="20" spans="2:29" x14ac:dyDescent="0.15">
      <c r="B20" s="28" t="s">
        <v>242</v>
      </c>
      <c r="D20" s="96" t="s">
        <v>286</v>
      </c>
      <c r="E20" s="29">
        <v>28</v>
      </c>
      <c r="F20" s="46">
        <v>7.23</v>
      </c>
      <c r="G20" s="46">
        <v>6.13</v>
      </c>
      <c r="H20" s="36">
        <f t="shared" si="0"/>
        <v>31</v>
      </c>
      <c r="I20" s="44">
        <f t="shared" si="1"/>
        <v>1.1071428571428572</v>
      </c>
      <c r="J20" s="36">
        <v>8</v>
      </c>
      <c r="K20" s="35">
        <v>7</v>
      </c>
      <c r="M20" s="30" t="s">
        <v>281</v>
      </c>
      <c r="N20" s="63">
        <v>15</v>
      </c>
      <c r="O20" s="45">
        <v>7.4</v>
      </c>
      <c r="P20" s="53">
        <v>6.3</v>
      </c>
      <c r="Q20" s="36">
        <f t="shared" si="4"/>
        <v>17</v>
      </c>
      <c r="R20" s="44">
        <f t="shared" si="5"/>
        <v>1.1333333333333333</v>
      </c>
      <c r="S20" s="93">
        <v>3</v>
      </c>
      <c r="T20" s="35">
        <v>8</v>
      </c>
      <c r="U20" s="58"/>
      <c r="V20" s="30" t="s">
        <v>281</v>
      </c>
      <c r="W20" s="63">
        <v>24</v>
      </c>
      <c r="X20" s="46">
        <v>7.21</v>
      </c>
      <c r="Y20" s="125">
        <v>6.02</v>
      </c>
      <c r="Z20" s="120">
        <f t="shared" si="6"/>
        <v>30</v>
      </c>
      <c r="AA20" s="43">
        <f t="shared" si="7"/>
        <v>1.25</v>
      </c>
      <c r="AB20" s="120">
        <v>8</v>
      </c>
      <c r="AC20" s="34">
        <v>6</v>
      </c>
    </row>
    <row r="21" spans="2:29" x14ac:dyDescent="0.15">
      <c r="B21" s="28" t="s">
        <v>257</v>
      </c>
      <c r="D21" s="96" t="s">
        <v>292</v>
      </c>
      <c r="E21" s="29">
        <v>36</v>
      </c>
      <c r="F21" s="46">
        <v>7.19</v>
      </c>
      <c r="G21" s="48">
        <v>5.93</v>
      </c>
      <c r="H21" s="33">
        <f t="shared" si="0"/>
        <v>48</v>
      </c>
      <c r="I21" s="43">
        <f t="shared" si="1"/>
        <v>1.3333333333333333</v>
      </c>
      <c r="J21" s="33">
        <v>15</v>
      </c>
      <c r="K21" s="32">
        <v>3</v>
      </c>
      <c r="M21" s="30" t="s">
        <v>292</v>
      </c>
      <c r="N21" s="63">
        <v>33</v>
      </c>
      <c r="O21" s="45">
        <v>7.55</v>
      </c>
      <c r="P21" s="53">
        <v>6.21</v>
      </c>
      <c r="Q21" s="31">
        <f t="shared" si="4"/>
        <v>50</v>
      </c>
      <c r="R21" s="43">
        <f t="shared" si="5"/>
        <v>1.5151515151515151</v>
      </c>
      <c r="S21" s="118">
        <v>16</v>
      </c>
      <c r="T21" s="32">
        <v>2</v>
      </c>
      <c r="U21" s="58"/>
      <c r="V21" s="30" t="s">
        <v>283</v>
      </c>
      <c r="W21" s="63">
        <v>22</v>
      </c>
      <c r="X21" s="47">
        <v>6.32</v>
      </c>
      <c r="Y21" s="57">
        <v>5.7</v>
      </c>
      <c r="Z21" s="93">
        <f t="shared" si="6"/>
        <v>14</v>
      </c>
      <c r="AA21" s="109">
        <f t="shared" si="7"/>
        <v>0.63636363636363635</v>
      </c>
      <c r="AB21" s="93">
        <v>4</v>
      </c>
      <c r="AC21" s="32">
        <v>2</v>
      </c>
    </row>
    <row r="22" spans="2:29" x14ac:dyDescent="0.15">
      <c r="B22" s="28" t="s">
        <v>243</v>
      </c>
      <c r="D22" s="96" t="s">
        <v>293</v>
      </c>
      <c r="E22" s="29">
        <v>28</v>
      </c>
      <c r="F22" s="46">
        <v>7.14</v>
      </c>
      <c r="G22" s="46">
        <v>6.11</v>
      </c>
      <c r="H22" s="31">
        <f t="shared" si="0"/>
        <v>37</v>
      </c>
      <c r="I22" s="43">
        <f t="shared" si="1"/>
        <v>1.3214285714285714</v>
      </c>
      <c r="J22" s="31">
        <v>12</v>
      </c>
      <c r="K22" s="32">
        <v>1</v>
      </c>
      <c r="M22" s="30" t="s">
        <v>290</v>
      </c>
      <c r="N22" s="63">
        <v>15</v>
      </c>
      <c r="O22" s="47">
        <v>6.47</v>
      </c>
      <c r="P22" s="56">
        <v>5.9</v>
      </c>
      <c r="Q22" s="29">
        <f t="shared" si="4"/>
        <v>9</v>
      </c>
      <c r="R22" s="109">
        <f t="shared" si="5"/>
        <v>0.6</v>
      </c>
      <c r="S22" s="93">
        <v>2</v>
      </c>
      <c r="T22" s="32">
        <v>3</v>
      </c>
      <c r="U22" s="58"/>
      <c r="V22" s="30" t="s">
        <v>284</v>
      </c>
      <c r="W22" s="63">
        <v>34</v>
      </c>
      <c r="X22" s="46">
        <v>7.12</v>
      </c>
      <c r="Y22" s="122">
        <v>6.12</v>
      </c>
      <c r="Z22" s="119">
        <f t="shared" si="6"/>
        <v>35</v>
      </c>
      <c r="AA22" s="44">
        <f t="shared" si="7"/>
        <v>1.0294117647058822</v>
      </c>
      <c r="AB22" s="119">
        <v>11</v>
      </c>
      <c r="AC22" s="32">
        <v>2</v>
      </c>
    </row>
    <row r="23" spans="2:29" x14ac:dyDescent="0.15">
      <c r="B23" s="28" t="s">
        <v>244</v>
      </c>
      <c r="D23" s="96" t="s">
        <v>294</v>
      </c>
      <c r="E23" s="29">
        <v>27</v>
      </c>
      <c r="F23" s="46">
        <v>7.13</v>
      </c>
      <c r="G23" s="46">
        <v>6.11</v>
      </c>
      <c r="H23" s="36">
        <f t="shared" si="0"/>
        <v>31</v>
      </c>
      <c r="I23" s="44">
        <f t="shared" si="1"/>
        <v>1.1481481481481481</v>
      </c>
      <c r="J23" s="36">
        <v>8</v>
      </c>
      <c r="K23" s="35">
        <v>7</v>
      </c>
      <c r="M23" s="30" t="s">
        <v>294</v>
      </c>
      <c r="N23" s="63">
        <v>27</v>
      </c>
      <c r="O23" s="45">
        <v>8.31</v>
      </c>
      <c r="P23" s="53">
        <v>6.24</v>
      </c>
      <c r="Q23" s="33">
        <f t="shared" si="4"/>
        <v>59</v>
      </c>
      <c r="R23" s="42">
        <f t="shared" si="5"/>
        <v>2.1851851851851851</v>
      </c>
      <c r="S23" s="118">
        <v>16</v>
      </c>
      <c r="T23" s="35">
        <v>11</v>
      </c>
      <c r="U23" s="58"/>
      <c r="V23" s="30" t="s">
        <v>294</v>
      </c>
      <c r="W23" s="63">
        <v>19</v>
      </c>
      <c r="X23" s="45">
        <v>7.55</v>
      </c>
      <c r="Y23" s="55">
        <v>6.18</v>
      </c>
      <c r="Z23" s="120">
        <f t="shared" si="6"/>
        <v>29</v>
      </c>
      <c r="AA23" s="43">
        <f t="shared" si="7"/>
        <v>1.5263157894736843</v>
      </c>
      <c r="AB23" s="120">
        <v>9</v>
      </c>
      <c r="AC23" s="32">
        <v>2</v>
      </c>
    </row>
    <row r="24" spans="2:29" x14ac:dyDescent="0.15">
      <c r="B24" s="28" t="s">
        <v>249</v>
      </c>
      <c r="D24" s="96" t="s">
        <v>290</v>
      </c>
      <c r="E24" s="29">
        <v>31</v>
      </c>
      <c r="F24" s="46">
        <v>7.1</v>
      </c>
      <c r="G24" s="47">
        <v>6.02</v>
      </c>
      <c r="H24" s="31">
        <f t="shared" si="0"/>
        <v>36</v>
      </c>
      <c r="I24" s="43">
        <f t="shared" si="1"/>
        <v>1.1612903225806452</v>
      </c>
      <c r="J24" s="31">
        <v>10</v>
      </c>
      <c r="K24" s="34">
        <v>6</v>
      </c>
      <c r="M24" s="30" t="s">
        <v>290</v>
      </c>
      <c r="N24" s="63">
        <v>32</v>
      </c>
      <c r="O24" s="46">
        <v>7.16</v>
      </c>
      <c r="P24" s="53">
        <v>6.23</v>
      </c>
      <c r="Q24" s="31">
        <f t="shared" si="4"/>
        <v>31</v>
      </c>
      <c r="R24" s="44">
        <f t="shared" si="5"/>
        <v>0.96875</v>
      </c>
      <c r="S24" s="120">
        <v>8</v>
      </c>
      <c r="T24" s="35">
        <v>7</v>
      </c>
      <c r="U24" s="58"/>
      <c r="V24" s="30" t="s">
        <v>284</v>
      </c>
      <c r="W24" s="63">
        <v>28</v>
      </c>
      <c r="X24" s="46">
        <v>6.91</v>
      </c>
      <c r="Y24" s="56">
        <v>5.88</v>
      </c>
      <c r="Z24" s="120">
        <f t="shared" si="6"/>
        <v>31</v>
      </c>
      <c r="AA24" s="44">
        <f t="shared" si="7"/>
        <v>1.1071428571428572</v>
      </c>
      <c r="AB24" s="119">
        <v>10</v>
      </c>
      <c r="AC24" s="32">
        <v>1</v>
      </c>
    </row>
    <row r="25" spans="2:29" x14ac:dyDescent="0.15">
      <c r="B25" s="28" t="s">
        <v>246</v>
      </c>
      <c r="D25" s="96" t="s">
        <v>295</v>
      </c>
      <c r="E25" s="29">
        <v>32</v>
      </c>
      <c r="F25" s="46">
        <v>7</v>
      </c>
      <c r="G25" s="47">
        <v>6.08</v>
      </c>
      <c r="H25" s="36">
        <f t="shared" si="0"/>
        <v>31</v>
      </c>
      <c r="I25" s="44">
        <f t="shared" si="1"/>
        <v>0.96875</v>
      </c>
      <c r="J25" s="31">
        <v>10</v>
      </c>
      <c r="K25" s="32">
        <v>1</v>
      </c>
      <c r="M25" s="30" t="s">
        <v>288</v>
      </c>
      <c r="N25" s="63">
        <v>13</v>
      </c>
      <c r="O25" s="49">
        <v>5.65</v>
      </c>
      <c r="P25" s="57">
        <v>5.58</v>
      </c>
      <c r="Q25" s="29">
        <f t="shared" si="4"/>
        <v>3</v>
      </c>
      <c r="R25" s="81">
        <f t="shared" si="5"/>
        <v>0.23076923076923078</v>
      </c>
      <c r="S25" s="93">
        <v>1</v>
      </c>
      <c r="T25" s="32"/>
      <c r="U25" s="58"/>
      <c r="V25" s="30" t="s">
        <v>295</v>
      </c>
      <c r="W25" s="63">
        <v>18</v>
      </c>
      <c r="X25" s="46">
        <v>7.06</v>
      </c>
      <c r="Y25" s="56">
        <v>5.94</v>
      </c>
      <c r="Z25" s="120">
        <f t="shared" si="6"/>
        <v>21</v>
      </c>
      <c r="AA25" s="43">
        <f t="shared" si="7"/>
        <v>1.1666666666666667</v>
      </c>
      <c r="AB25" s="120">
        <v>7</v>
      </c>
      <c r="AC25" s="32"/>
    </row>
    <row r="26" spans="2:29" x14ac:dyDescent="0.15">
      <c r="B26" s="28" t="s">
        <v>247</v>
      </c>
      <c r="D26" s="96" t="s">
        <v>296</v>
      </c>
      <c r="E26" s="29">
        <v>37</v>
      </c>
      <c r="F26" s="46">
        <v>7</v>
      </c>
      <c r="G26" s="47">
        <v>6.07</v>
      </c>
      <c r="H26" s="31">
        <f t="shared" si="0"/>
        <v>36</v>
      </c>
      <c r="I26" s="44">
        <f t="shared" si="1"/>
        <v>0.97297297297297303</v>
      </c>
      <c r="J26" s="31">
        <v>11</v>
      </c>
      <c r="K26" s="32">
        <v>3</v>
      </c>
      <c r="M26" s="30" t="s">
        <v>296</v>
      </c>
      <c r="N26" s="63">
        <v>31</v>
      </c>
      <c r="O26" s="47">
        <v>6.48</v>
      </c>
      <c r="P26" s="54">
        <v>5.98</v>
      </c>
      <c r="Q26" s="36">
        <f t="shared" si="4"/>
        <v>20</v>
      </c>
      <c r="R26" s="109">
        <f t="shared" si="5"/>
        <v>0.64516129032258063</v>
      </c>
      <c r="S26" s="93">
        <v>6</v>
      </c>
      <c r="T26" s="32">
        <v>2</v>
      </c>
      <c r="U26" s="58"/>
      <c r="V26" s="30" t="s">
        <v>296</v>
      </c>
      <c r="W26" s="63">
        <v>21</v>
      </c>
      <c r="X26" s="48">
        <v>6.1</v>
      </c>
      <c r="Y26" s="56">
        <v>5.83</v>
      </c>
      <c r="Z26" s="93">
        <f t="shared" si="6"/>
        <v>6</v>
      </c>
      <c r="AA26" s="81">
        <f t="shared" si="7"/>
        <v>0.2857142857142857</v>
      </c>
      <c r="AB26" s="93">
        <v>2</v>
      </c>
      <c r="AC26" s="32"/>
    </row>
    <row r="27" spans="2:29" x14ac:dyDescent="0.15">
      <c r="B27" s="28" t="s">
        <v>264</v>
      </c>
      <c r="D27" s="96" t="s">
        <v>296</v>
      </c>
      <c r="E27" s="29">
        <v>18</v>
      </c>
      <c r="F27" s="46">
        <v>6.97</v>
      </c>
      <c r="G27" s="48">
        <v>5.83</v>
      </c>
      <c r="H27" s="36">
        <f t="shared" si="0"/>
        <v>21</v>
      </c>
      <c r="I27" s="43">
        <f t="shared" si="1"/>
        <v>1.1666666666666667</v>
      </c>
      <c r="J27" s="36">
        <v>7</v>
      </c>
      <c r="K27" s="32"/>
      <c r="M27" s="30" t="s">
        <v>296</v>
      </c>
      <c r="N27" s="63">
        <v>29</v>
      </c>
      <c r="O27" s="47">
        <v>6.52</v>
      </c>
      <c r="P27" s="56">
        <v>5.91</v>
      </c>
      <c r="Q27" s="36">
        <f t="shared" si="4"/>
        <v>18</v>
      </c>
      <c r="R27" s="109">
        <f t="shared" si="5"/>
        <v>0.62068965517241381</v>
      </c>
      <c r="S27" s="93">
        <v>5</v>
      </c>
      <c r="T27" s="32">
        <v>3</v>
      </c>
      <c r="U27" s="58"/>
      <c r="V27" s="30" t="s">
        <v>293</v>
      </c>
      <c r="W27" s="63">
        <v>11</v>
      </c>
      <c r="X27" s="47">
        <v>6.36</v>
      </c>
      <c r="Y27" s="124">
        <v>5.82</v>
      </c>
      <c r="Z27" s="93">
        <f t="shared" si="6"/>
        <v>6</v>
      </c>
      <c r="AA27" s="109">
        <f t="shared" si="7"/>
        <v>0.54545454545454541</v>
      </c>
      <c r="AB27" s="93">
        <v>2</v>
      </c>
      <c r="AC27" s="32"/>
    </row>
    <row r="28" spans="2:29" x14ac:dyDescent="0.15">
      <c r="B28" s="28" t="s">
        <v>260</v>
      </c>
      <c r="D28" s="96" t="s">
        <v>297</v>
      </c>
      <c r="E28" s="29">
        <v>36</v>
      </c>
      <c r="F28" s="46">
        <v>6.94</v>
      </c>
      <c r="G28" s="48">
        <v>5.9</v>
      </c>
      <c r="H28" s="31">
        <f t="shared" si="0"/>
        <v>39</v>
      </c>
      <c r="I28" s="44">
        <f t="shared" si="1"/>
        <v>1.0833333333333333</v>
      </c>
      <c r="J28" s="31">
        <v>13</v>
      </c>
      <c r="K28" s="32"/>
      <c r="M28" s="30" t="s">
        <v>293</v>
      </c>
      <c r="N28" s="63">
        <v>25</v>
      </c>
      <c r="O28" s="47">
        <v>6.5</v>
      </c>
      <c r="P28" s="57">
        <v>5.74</v>
      </c>
      <c r="Q28" s="36">
        <f t="shared" si="4"/>
        <v>21</v>
      </c>
      <c r="R28" s="44">
        <f t="shared" si="5"/>
        <v>0.84</v>
      </c>
      <c r="S28" s="93">
        <v>6</v>
      </c>
      <c r="T28" s="32">
        <v>3</v>
      </c>
      <c r="U28" s="58"/>
      <c r="V28" s="30" t="s">
        <v>288</v>
      </c>
      <c r="W28" s="63">
        <v>35</v>
      </c>
      <c r="X28" s="46">
        <v>6.84</v>
      </c>
      <c r="Y28" s="57">
        <v>5.77</v>
      </c>
      <c r="Z28" s="119">
        <f t="shared" si="6"/>
        <v>39</v>
      </c>
      <c r="AA28" s="44">
        <f t="shared" si="7"/>
        <v>1.1142857142857143</v>
      </c>
      <c r="AB28" s="119">
        <v>12</v>
      </c>
      <c r="AC28" s="32">
        <v>3</v>
      </c>
    </row>
    <row r="29" spans="2:29" x14ac:dyDescent="0.15">
      <c r="B29" s="28" t="s">
        <v>238</v>
      </c>
      <c r="D29" s="96" t="s">
        <v>298</v>
      </c>
      <c r="E29" s="29">
        <v>30</v>
      </c>
      <c r="F29" s="46">
        <v>6.93</v>
      </c>
      <c r="G29" s="46">
        <v>6.18</v>
      </c>
      <c r="H29" s="36">
        <f t="shared" si="0"/>
        <v>25</v>
      </c>
      <c r="I29" s="44">
        <f t="shared" si="1"/>
        <v>0.83333333333333337</v>
      </c>
      <c r="J29" s="36">
        <v>7</v>
      </c>
      <c r="K29" s="34">
        <v>4</v>
      </c>
      <c r="M29" s="30" t="s">
        <v>371</v>
      </c>
      <c r="N29" s="63">
        <v>16</v>
      </c>
      <c r="O29" s="49">
        <v>5.91</v>
      </c>
      <c r="P29" s="57">
        <v>5.56</v>
      </c>
      <c r="Q29" s="29">
        <f t="shared" si="4"/>
        <v>7</v>
      </c>
      <c r="R29" s="81">
        <f t="shared" si="5"/>
        <v>0.4375</v>
      </c>
      <c r="S29" s="93">
        <v>2</v>
      </c>
      <c r="T29" s="32">
        <v>1</v>
      </c>
      <c r="U29" s="58"/>
      <c r="V29" s="30" t="s">
        <v>439</v>
      </c>
      <c r="W29" s="63">
        <v>34</v>
      </c>
      <c r="X29" s="47">
        <v>6.31</v>
      </c>
      <c r="Y29" s="56">
        <v>5.82</v>
      </c>
      <c r="Z29" s="120">
        <f t="shared" si="6"/>
        <v>19</v>
      </c>
      <c r="AA29" s="109">
        <f t="shared" si="7"/>
        <v>0.55882352941176472</v>
      </c>
      <c r="AB29" s="93">
        <v>6</v>
      </c>
      <c r="AC29" s="32">
        <v>1</v>
      </c>
    </row>
    <row r="30" spans="2:29" x14ac:dyDescent="0.15">
      <c r="B30" s="28" t="s">
        <v>256</v>
      </c>
      <c r="D30" s="96" t="s">
        <v>288</v>
      </c>
      <c r="E30" s="29">
        <v>26</v>
      </c>
      <c r="F30" s="46">
        <v>6.85</v>
      </c>
      <c r="G30" s="48">
        <v>5.94</v>
      </c>
      <c r="H30" s="36">
        <f t="shared" si="0"/>
        <v>25</v>
      </c>
      <c r="I30" s="44">
        <f t="shared" si="1"/>
        <v>0.96153846153846156</v>
      </c>
      <c r="J30" s="36">
        <v>8</v>
      </c>
      <c r="K30" s="32">
        <v>1</v>
      </c>
      <c r="M30" s="127"/>
      <c r="N30" s="128"/>
      <c r="O30" s="129"/>
      <c r="P30" s="130"/>
      <c r="Q30" s="131"/>
      <c r="R30" s="132"/>
      <c r="S30" s="133"/>
      <c r="T30" s="134"/>
      <c r="U30" s="58"/>
      <c r="V30" s="30" t="s">
        <v>290</v>
      </c>
      <c r="W30" s="63">
        <v>30</v>
      </c>
      <c r="X30" s="48">
        <v>6.2</v>
      </c>
      <c r="Y30" s="57">
        <v>5.7</v>
      </c>
      <c r="Z30" s="93">
        <f t="shared" si="6"/>
        <v>16</v>
      </c>
      <c r="AA30" s="109">
        <f t="shared" si="7"/>
        <v>0.53333333333333333</v>
      </c>
      <c r="AB30" s="93">
        <v>5</v>
      </c>
      <c r="AC30" s="32">
        <v>1</v>
      </c>
    </row>
    <row r="31" spans="2:29" x14ac:dyDescent="0.15">
      <c r="B31" s="28" t="s">
        <v>252</v>
      </c>
      <c r="D31" s="96" t="s">
        <v>295</v>
      </c>
      <c r="E31" s="29">
        <v>22</v>
      </c>
      <c r="F31" s="46">
        <v>6.84</v>
      </c>
      <c r="G31" s="47">
        <v>6</v>
      </c>
      <c r="H31" s="36">
        <f t="shared" si="0"/>
        <v>20</v>
      </c>
      <c r="I31" s="44">
        <f t="shared" si="1"/>
        <v>0.90909090909090906</v>
      </c>
      <c r="J31" s="29">
        <v>6</v>
      </c>
      <c r="K31" s="32">
        <v>2</v>
      </c>
      <c r="M31" s="127"/>
      <c r="N31" s="128"/>
      <c r="O31" s="129"/>
      <c r="P31" s="130"/>
      <c r="Q31" s="131"/>
      <c r="R31" s="132"/>
      <c r="S31" s="133"/>
      <c r="T31" s="134"/>
      <c r="U31" s="58"/>
      <c r="V31" s="127"/>
      <c r="W31" s="128"/>
      <c r="X31" s="129"/>
      <c r="Y31" s="130"/>
      <c r="Z31" s="133"/>
      <c r="AA31" s="132"/>
      <c r="AB31" s="133"/>
      <c r="AC31" s="134"/>
    </row>
    <row r="32" spans="2:29" x14ac:dyDescent="0.15">
      <c r="B32" s="28" t="s">
        <v>265</v>
      </c>
      <c r="D32" s="96" t="s">
        <v>298</v>
      </c>
      <c r="E32" s="29">
        <v>29</v>
      </c>
      <c r="F32" s="46">
        <v>6.81</v>
      </c>
      <c r="G32" s="49">
        <v>5.79</v>
      </c>
      <c r="H32" s="36">
        <f t="shared" si="0"/>
        <v>31</v>
      </c>
      <c r="I32" s="44">
        <f t="shared" si="1"/>
        <v>1.0689655172413792</v>
      </c>
      <c r="J32" s="31">
        <v>10</v>
      </c>
      <c r="K32" s="32">
        <v>1</v>
      </c>
      <c r="M32" s="127"/>
      <c r="N32" s="128"/>
      <c r="O32" s="129"/>
      <c r="P32" s="130"/>
      <c r="Q32" s="131"/>
      <c r="R32" s="132"/>
      <c r="S32" s="133"/>
      <c r="T32" s="134"/>
      <c r="U32" s="58"/>
      <c r="V32" s="127"/>
      <c r="W32" s="128"/>
      <c r="X32" s="129"/>
      <c r="Y32" s="130"/>
      <c r="Z32" s="133"/>
      <c r="AA32" s="132"/>
      <c r="AB32" s="133"/>
      <c r="AC32" s="134"/>
    </row>
    <row r="33" spans="2:30" x14ac:dyDescent="0.15">
      <c r="B33" s="28" t="s">
        <v>259</v>
      </c>
      <c r="D33" s="96" t="s">
        <v>299</v>
      </c>
      <c r="E33" s="29">
        <v>32</v>
      </c>
      <c r="F33" s="46">
        <v>6.78</v>
      </c>
      <c r="G33" s="48">
        <v>5.91</v>
      </c>
      <c r="H33" s="31">
        <f t="shared" si="0"/>
        <v>34</v>
      </c>
      <c r="I33" s="44">
        <f t="shared" si="1"/>
        <v>1.0625</v>
      </c>
      <c r="J33" s="31">
        <v>11</v>
      </c>
      <c r="K33" s="32">
        <v>1</v>
      </c>
      <c r="M33" s="127"/>
      <c r="N33" s="128"/>
      <c r="O33" s="129"/>
      <c r="P33" s="130"/>
      <c r="Q33" s="131"/>
      <c r="R33" s="132"/>
      <c r="S33" s="133"/>
      <c r="T33" s="134"/>
      <c r="U33" s="58"/>
      <c r="V33" s="127"/>
      <c r="W33" s="128"/>
      <c r="X33" s="129"/>
      <c r="Y33" s="130"/>
      <c r="Z33" s="133"/>
      <c r="AA33" s="132"/>
      <c r="AB33" s="133"/>
      <c r="AC33" s="134"/>
    </row>
    <row r="34" spans="2:30" x14ac:dyDescent="0.15">
      <c r="B34" s="28" t="s">
        <v>237</v>
      </c>
      <c r="D34" s="96" t="s">
        <v>287</v>
      </c>
      <c r="E34" s="29">
        <v>32</v>
      </c>
      <c r="F34" s="46">
        <v>6.77</v>
      </c>
      <c r="G34" s="46">
        <v>6.19</v>
      </c>
      <c r="H34" s="36">
        <f t="shared" si="0"/>
        <v>19</v>
      </c>
      <c r="I34" s="109">
        <f t="shared" si="1"/>
        <v>0.59375</v>
      </c>
      <c r="J34" s="29">
        <v>6</v>
      </c>
      <c r="K34" s="32">
        <v>1</v>
      </c>
      <c r="M34" s="30" t="s">
        <v>287</v>
      </c>
      <c r="N34" s="63">
        <v>35</v>
      </c>
      <c r="O34" s="47">
        <v>6.3</v>
      </c>
      <c r="P34" s="56">
        <v>5.94</v>
      </c>
      <c r="Q34" s="29">
        <f>S34*3+T34</f>
        <v>13</v>
      </c>
      <c r="R34" s="81">
        <f>Q34/N34</f>
        <v>0.37142857142857144</v>
      </c>
      <c r="S34" s="93">
        <v>3</v>
      </c>
      <c r="T34" s="34">
        <v>4</v>
      </c>
      <c r="U34" s="58"/>
      <c r="V34" s="127"/>
      <c r="W34" s="128"/>
      <c r="X34" s="129"/>
      <c r="Y34" s="130"/>
      <c r="Z34" s="133"/>
      <c r="AA34" s="132"/>
      <c r="AB34" s="133"/>
      <c r="AC34" s="134"/>
    </row>
    <row r="35" spans="2:30" x14ac:dyDescent="0.15">
      <c r="B35" s="28" t="s">
        <v>254</v>
      </c>
      <c r="D35" s="96" t="s">
        <v>282</v>
      </c>
      <c r="E35" s="29">
        <v>32</v>
      </c>
      <c r="F35" s="46">
        <v>6.69</v>
      </c>
      <c r="G35" s="47">
        <v>5.95</v>
      </c>
      <c r="H35" s="36">
        <f t="shared" si="0"/>
        <v>25</v>
      </c>
      <c r="I35" s="44">
        <f t="shared" si="1"/>
        <v>0.78125</v>
      </c>
      <c r="J35" s="29">
        <v>6</v>
      </c>
      <c r="K35" s="35">
        <v>7</v>
      </c>
      <c r="M35" s="30" t="s">
        <v>282</v>
      </c>
      <c r="N35" s="63">
        <v>27</v>
      </c>
      <c r="O35" s="46">
        <v>6.74</v>
      </c>
      <c r="P35" s="54">
        <v>5.98</v>
      </c>
      <c r="Q35" s="36">
        <f>S35*3+T35</f>
        <v>22</v>
      </c>
      <c r="R35" s="44">
        <f>Q35/N35</f>
        <v>0.81481481481481477</v>
      </c>
      <c r="S35" s="93">
        <v>6</v>
      </c>
      <c r="T35" s="34">
        <v>4</v>
      </c>
      <c r="U35" s="58"/>
      <c r="V35" s="30" t="s">
        <v>286</v>
      </c>
      <c r="W35" s="63">
        <v>26</v>
      </c>
      <c r="X35" s="126">
        <v>5.67</v>
      </c>
      <c r="Y35" s="57">
        <v>5.4</v>
      </c>
      <c r="Z35" s="93">
        <f>AB35*3+AC35</f>
        <v>8</v>
      </c>
      <c r="AA35" s="81">
        <f>Z35/W35</f>
        <v>0.30769230769230771</v>
      </c>
      <c r="AB35" s="93">
        <v>2</v>
      </c>
      <c r="AC35" s="32">
        <v>2</v>
      </c>
    </row>
    <row r="36" spans="2:30" x14ac:dyDescent="0.15">
      <c r="B36" s="28" t="s">
        <v>263</v>
      </c>
      <c r="D36" s="96" t="s">
        <v>290</v>
      </c>
      <c r="E36" s="29">
        <v>30</v>
      </c>
      <c r="F36" s="46">
        <v>6.65</v>
      </c>
      <c r="G36" s="48">
        <v>5.83</v>
      </c>
      <c r="H36" s="36">
        <f t="shared" si="0"/>
        <v>26</v>
      </c>
      <c r="I36" s="44">
        <f t="shared" si="1"/>
        <v>0.8666666666666667</v>
      </c>
      <c r="J36" s="36">
        <v>7</v>
      </c>
      <c r="K36" s="34">
        <v>5</v>
      </c>
      <c r="M36" s="30" t="s">
        <v>295</v>
      </c>
      <c r="N36" s="63">
        <v>36</v>
      </c>
      <c r="O36" s="45">
        <v>7.86</v>
      </c>
      <c r="P36" s="53">
        <v>6.49</v>
      </c>
      <c r="Q36" s="31">
        <f>S36*3+T36</f>
        <v>55</v>
      </c>
      <c r="R36" s="43">
        <f>Q36/N36</f>
        <v>1.5277777777777777</v>
      </c>
      <c r="S36" s="118">
        <v>15</v>
      </c>
      <c r="T36" s="35">
        <v>10</v>
      </c>
      <c r="U36" s="58"/>
      <c r="V36" s="30" t="s">
        <v>295</v>
      </c>
      <c r="W36" s="63">
        <v>29</v>
      </c>
      <c r="X36" s="46">
        <v>7.17</v>
      </c>
      <c r="Y36" s="53">
        <v>6.43</v>
      </c>
      <c r="Z36" s="120">
        <f>AB36*3+AC36</f>
        <v>24</v>
      </c>
      <c r="AA36" s="44">
        <f>Z36/W36</f>
        <v>0.82758620689655171</v>
      </c>
      <c r="AB36" s="120">
        <v>7</v>
      </c>
      <c r="AC36" s="32">
        <v>3</v>
      </c>
    </row>
    <row r="37" spans="2:30" x14ac:dyDescent="0.15">
      <c r="B37" s="28" t="s">
        <v>258</v>
      </c>
      <c r="D37" s="96" t="s">
        <v>295</v>
      </c>
      <c r="E37" s="29">
        <v>31</v>
      </c>
      <c r="F37" s="46">
        <v>6.65</v>
      </c>
      <c r="G37" s="48">
        <v>5.92</v>
      </c>
      <c r="H37" s="36">
        <f t="shared" si="0"/>
        <v>27</v>
      </c>
      <c r="I37" s="44">
        <f t="shared" si="1"/>
        <v>0.87096774193548387</v>
      </c>
      <c r="J37" s="36">
        <v>8</v>
      </c>
      <c r="K37" s="32">
        <v>3</v>
      </c>
      <c r="M37" s="30" t="s">
        <v>297</v>
      </c>
      <c r="N37" s="63">
        <v>5</v>
      </c>
      <c r="O37" s="49">
        <v>5.8</v>
      </c>
      <c r="P37" s="56">
        <v>5.9</v>
      </c>
      <c r="Q37" s="29">
        <f>S37*3+T37</f>
        <v>0</v>
      </c>
      <c r="R37" s="81">
        <f>Q37/N37</f>
        <v>0</v>
      </c>
      <c r="S37" s="93"/>
      <c r="T37" s="32"/>
      <c r="U37" s="58"/>
      <c r="V37" s="127"/>
      <c r="W37" s="128"/>
      <c r="X37" s="129"/>
      <c r="Y37" s="130"/>
      <c r="Z37" s="133"/>
      <c r="AA37" s="132"/>
      <c r="AB37" s="133"/>
      <c r="AC37" s="134"/>
    </row>
    <row r="38" spans="2:30" x14ac:dyDescent="0.15">
      <c r="B38" s="28" t="s">
        <v>266</v>
      </c>
      <c r="D38" s="96" t="s">
        <v>284</v>
      </c>
      <c r="E38" s="29">
        <v>18</v>
      </c>
      <c r="F38" s="47">
        <v>6.56</v>
      </c>
      <c r="G38" s="49">
        <v>5.69</v>
      </c>
      <c r="H38" s="36">
        <f t="shared" si="0"/>
        <v>19</v>
      </c>
      <c r="I38" s="44">
        <f t="shared" si="1"/>
        <v>1.0555555555555556</v>
      </c>
      <c r="J38" s="29">
        <v>6</v>
      </c>
      <c r="K38" s="32">
        <v>1</v>
      </c>
      <c r="M38" s="30" t="s">
        <v>291</v>
      </c>
      <c r="N38" s="63">
        <v>28</v>
      </c>
      <c r="O38" s="45">
        <v>7.45</v>
      </c>
      <c r="P38" s="55">
        <v>6.16</v>
      </c>
      <c r="Q38" s="31">
        <f>S38*3+T38</f>
        <v>38</v>
      </c>
      <c r="R38" s="43">
        <f>Q38/N38</f>
        <v>1.3571428571428572</v>
      </c>
      <c r="S38" s="119">
        <v>12</v>
      </c>
      <c r="T38" s="32">
        <v>2</v>
      </c>
      <c r="U38" s="58"/>
      <c r="V38" s="30" t="s">
        <v>293</v>
      </c>
      <c r="W38" s="63">
        <v>14</v>
      </c>
      <c r="X38" s="48">
        <v>6.21</v>
      </c>
      <c r="Y38" s="56">
        <v>5.86</v>
      </c>
      <c r="Z38" s="93">
        <f>AB38*3+AC38</f>
        <v>7</v>
      </c>
      <c r="AA38" s="109">
        <f>Z38/W38</f>
        <v>0.5</v>
      </c>
      <c r="AB38" s="93">
        <v>2</v>
      </c>
      <c r="AC38" s="32">
        <v>1</v>
      </c>
    </row>
    <row r="39" spans="2:30" x14ac:dyDescent="0.15">
      <c r="B39" s="28" t="s">
        <v>250</v>
      </c>
      <c r="D39" s="96" t="s">
        <v>282</v>
      </c>
      <c r="E39" s="29">
        <v>34</v>
      </c>
      <c r="F39" s="47">
        <v>6.51</v>
      </c>
      <c r="G39" s="47">
        <v>6.01</v>
      </c>
      <c r="H39" s="36">
        <f t="shared" si="0"/>
        <v>19</v>
      </c>
      <c r="I39" s="109">
        <f t="shared" si="1"/>
        <v>0.55882352941176472</v>
      </c>
      <c r="J39" s="29">
        <v>5</v>
      </c>
      <c r="K39" s="34">
        <v>4</v>
      </c>
      <c r="M39" s="127"/>
      <c r="N39" s="128"/>
      <c r="O39" s="129"/>
      <c r="P39" s="130"/>
      <c r="Q39" s="131"/>
      <c r="R39" s="132"/>
      <c r="S39" s="133"/>
      <c r="T39" s="134"/>
      <c r="U39" s="58"/>
      <c r="V39" s="127"/>
      <c r="W39" s="128"/>
      <c r="X39" s="129"/>
      <c r="Y39" s="130"/>
      <c r="Z39" s="133"/>
      <c r="AA39" s="132"/>
      <c r="AB39" s="133"/>
      <c r="AC39" s="134"/>
    </row>
    <row r="40" spans="2:30" x14ac:dyDescent="0.15">
      <c r="B40" s="28" t="s">
        <v>261</v>
      </c>
      <c r="D40" s="96" t="s">
        <v>287</v>
      </c>
      <c r="E40" s="29">
        <v>23</v>
      </c>
      <c r="F40" s="47">
        <v>6.46</v>
      </c>
      <c r="G40" s="48">
        <v>5.89</v>
      </c>
      <c r="H40" s="36">
        <f t="shared" si="0"/>
        <v>21</v>
      </c>
      <c r="I40" s="44">
        <f t="shared" si="1"/>
        <v>0.91304347826086951</v>
      </c>
      <c r="J40" s="36">
        <v>7</v>
      </c>
      <c r="K40" s="32"/>
      <c r="M40" s="30" t="s">
        <v>287</v>
      </c>
      <c r="N40" s="63">
        <v>26</v>
      </c>
      <c r="O40" s="46">
        <v>6.98</v>
      </c>
      <c r="P40" s="56">
        <v>5.92</v>
      </c>
      <c r="Q40" s="36">
        <f>S40*3+T40</f>
        <v>31</v>
      </c>
      <c r="R40" s="44">
        <f>Q40/N40</f>
        <v>1.1923076923076923</v>
      </c>
      <c r="S40" s="119">
        <v>10</v>
      </c>
      <c r="T40" s="32">
        <v>1</v>
      </c>
      <c r="U40" s="58"/>
      <c r="V40" s="30" t="s">
        <v>294</v>
      </c>
      <c r="W40" s="63">
        <v>19</v>
      </c>
      <c r="X40" s="45">
        <v>7.68</v>
      </c>
      <c r="Y40" s="53">
        <v>6.32</v>
      </c>
      <c r="Z40" s="120">
        <f>AB40*3+AC40</f>
        <v>27</v>
      </c>
      <c r="AA40" s="43">
        <f>Z40/W40</f>
        <v>1.4210526315789473</v>
      </c>
      <c r="AB40" s="120">
        <v>8</v>
      </c>
      <c r="AC40" s="32">
        <v>3</v>
      </c>
    </row>
    <row r="41" spans="2:30" x14ac:dyDescent="0.15">
      <c r="B41" s="28" t="s">
        <v>262</v>
      </c>
      <c r="D41" s="96" t="s">
        <v>297</v>
      </c>
      <c r="E41" s="29">
        <v>28</v>
      </c>
      <c r="F41" s="47">
        <v>6.38</v>
      </c>
      <c r="G41" s="48">
        <v>5.84</v>
      </c>
      <c r="H41" s="36">
        <f t="shared" si="0"/>
        <v>19</v>
      </c>
      <c r="I41" s="109">
        <f t="shared" si="1"/>
        <v>0.6785714285714286</v>
      </c>
      <c r="J41" s="29">
        <v>6</v>
      </c>
      <c r="K41" s="32">
        <v>1</v>
      </c>
      <c r="M41" s="30" t="s">
        <v>292</v>
      </c>
      <c r="N41" s="63">
        <v>16</v>
      </c>
      <c r="O41" s="48">
        <v>6.13</v>
      </c>
      <c r="P41" s="56">
        <v>5.88</v>
      </c>
      <c r="Q41" s="29">
        <f>S41*3+T41</f>
        <v>4</v>
      </c>
      <c r="R41" s="81">
        <f>Q41/N41</f>
        <v>0.25</v>
      </c>
      <c r="S41" s="93">
        <v>1</v>
      </c>
      <c r="T41" s="32">
        <v>1</v>
      </c>
      <c r="U41" s="58"/>
      <c r="V41" s="127"/>
      <c r="W41" s="128"/>
      <c r="X41" s="129"/>
      <c r="Y41" s="130"/>
      <c r="Z41" s="133"/>
      <c r="AA41" s="132"/>
      <c r="AB41" s="133"/>
      <c r="AC41" s="134"/>
    </row>
    <row r="42" spans="2:30" ht="9" thickBot="1" x14ac:dyDescent="0.2">
      <c r="B42" s="28" t="s">
        <v>267</v>
      </c>
      <c r="D42" s="97" t="s">
        <v>293</v>
      </c>
      <c r="E42" s="40">
        <v>29</v>
      </c>
      <c r="F42" s="50">
        <v>6.12</v>
      </c>
      <c r="G42" s="50">
        <v>5.59</v>
      </c>
      <c r="H42" s="38">
        <f t="shared" si="0"/>
        <v>18</v>
      </c>
      <c r="I42" s="121">
        <f t="shared" si="1"/>
        <v>0.62068965517241381</v>
      </c>
      <c r="J42" s="40">
        <v>5</v>
      </c>
      <c r="K42" s="39">
        <v>3</v>
      </c>
      <c r="M42" s="135"/>
      <c r="N42" s="136"/>
      <c r="O42" s="137"/>
      <c r="P42" s="138"/>
      <c r="Q42" s="139"/>
      <c r="R42" s="140"/>
      <c r="S42" s="139"/>
      <c r="T42" s="141"/>
      <c r="U42" s="58"/>
      <c r="V42" s="135"/>
      <c r="W42" s="136"/>
      <c r="X42" s="137"/>
      <c r="Y42" s="138"/>
      <c r="Z42" s="139"/>
      <c r="AA42" s="140"/>
      <c r="AB42" s="139"/>
      <c r="AC42" s="141"/>
    </row>
    <row r="43" spans="2:30" x14ac:dyDescent="0.15">
      <c r="C43" s="2"/>
      <c r="D43" s="15"/>
      <c r="E43" s="15"/>
      <c r="F43" s="15"/>
      <c r="G43" s="15"/>
      <c r="H43" s="15"/>
      <c r="I43" s="15"/>
      <c r="J43" s="15"/>
      <c r="K43" s="15"/>
      <c r="L43" s="2"/>
      <c r="M43" s="15"/>
      <c r="N43" s="15"/>
      <c r="O43" s="15"/>
      <c r="P43" s="15"/>
      <c r="Q43" s="15"/>
      <c r="R43" s="15"/>
      <c r="S43" s="15"/>
      <c r="T43" s="15"/>
      <c r="U43" s="2"/>
      <c r="V43" s="15"/>
      <c r="W43" s="15"/>
      <c r="X43" s="15"/>
      <c r="Y43" s="15"/>
      <c r="Z43" s="15"/>
      <c r="AA43" s="15"/>
      <c r="AB43" s="15"/>
      <c r="AC43" s="15"/>
      <c r="AD43" s="2"/>
    </row>
    <row r="44" spans="2:30" x14ac:dyDescent="0.15">
      <c r="C44" s="2"/>
      <c r="D44" s="15"/>
      <c r="E44" s="15"/>
      <c r="F44" s="15"/>
      <c r="G44" s="15"/>
      <c r="H44" s="15"/>
      <c r="I44" s="15"/>
      <c r="J44" s="15"/>
      <c r="K44" s="15"/>
      <c r="L44" s="2"/>
      <c r="M44" s="15"/>
      <c r="N44" s="15"/>
      <c r="O44" s="15"/>
      <c r="P44" s="15"/>
      <c r="Q44" s="15"/>
      <c r="R44" s="15"/>
      <c r="S44" s="15"/>
      <c r="T44" s="15"/>
      <c r="U44" s="2"/>
      <c r="V44" s="15"/>
      <c r="W44" s="15"/>
      <c r="X44" s="15"/>
      <c r="Y44" s="15"/>
      <c r="Z44" s="15"/>
      <c r="AA44" s="15"/>
      <c r="AB44" s="15"/>
      <c r="AC44" s="15"/>
      <c r="AD44" s="2"/>
    </row>
  </sheetData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7"/>
  <sheetViews>
    <sheetView workbookViewId="0">
      <selection activeCell="E24" sqref="E24"/>
    </sheetView>
  </sheetViews>
  <sheetFormatPr defaultColWidth="10" defaultRowHeight="8.4" x14ac:dyDescent="0.15"/>
  <cols>
    <col min="1" max="1" width="1.21875" style="15" customWidth="1"/>
    <col min="2" max="2" width="11.109375" style="15" customWidth="1"/>
    <col min="3" max="8" width="4.44140625" style="41" customWidth="1"/>
    <col min="9" max="10" width="2.21875" style="41" customWidth="1"/>
    <col min="11" max="13" width="4.44140625" style="41" customWidth="1"/>
    <col min="14" max="16384" width="10" style="15"/>
  </cols>
  <sheetData>
    <row r="1" spans="1:13" x14ac:dyDescent="0.15">
      <c r="B1" s="172" t="s">
        <v>367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18" customHeight="1" x14ac:dyDescent="0.15">
      <c r="A2" s="164"/>
      <c r="B2" s="51" t="s">
        <v>0</v>
      </c>
      <c r="C2" s="17" t="s">
        <v>268</v>
      </c>
      <c r="D2" s="51" t="s">
        <v>279</v>
      </c>
      <c r="E2" s="166" t="s">
        <v>271</v>
      </c>
      <c r="F2" s="51" t="s">
        <v>270</v>
      </c>
      <c r="G2" s="51" t="s">
        <v>474</v>
      </c>
      <c r="H2" s="51" t="s">
        <v>274</v>
      </c>
      <c r="I2" s="230" t="s">
        <v>277</v>
      </c>
      <c r="J2" s="231"/>
      <c r="K2" s="51" t="s">
        <v>275</v>
      </c>
      <c r="L2" s="51" t="s">
        <v>276</v>
      </c>
      <c r="M2" s="51" t="s">
        <v>207</v>
      </c>
    </row>
    <row r="3" spans="1:13" x14ac:dyDescent="0.15">
      <c r="A3" s="3"/>
      <c r="B3" s="28" t="s">
        <v>229</v>
      </c>
      <c r="C3" s="29" t="s">
        <v>281</v>
      </c>
      <c r="D3" s="29">
        <v>13</v>
      </c>
      <c r="E3" s="53">
        <v>9</v>
      </c>
      <c r="F3" s="53">
        <v>6.46</v>
      </c>
      <c r="G3" s="53">
        <f t="shared" ref="G3:G34" si="0">(H3*3-J3*3+K3-L3*0.5-M3)/D3</f>
        <v>2.5384615384615383</v>
      </c>
      <c r="H3" s="31">
        <v>12</v>
      </c>
      <c r="I3" s="33">
        <v>6</v>
      </c>
      <c r="J3" s="29"/>
      <c r="K3" s="29"/>
      <c r="L3" s="29">
        <v>6</v>
      </c>
      <c r="M3" s="29"/>
    </row>
    <row r="4" spans="1:13" x14ac:dyDescent="0.15">
      <c r="A4" s="3"/>
      <c r="B4" s="28" t="s">
        <v>230</v>
      </c>
      <c r="C4" s="29" t="s">
        <v>282</v>
      </c>
      <c r="D4" s="29">
        <v>34</v>
      </c>
      <c r="E4" s="53">
        <v>8.6300000000000008</v>
      </c>
      <c r="F4" s="53">
        <v>6.41</v>
      </c>
      <c r="G4" s="53">
        <f t="shared" si="0"/>
        <v>2.2205882352941178</v>
      </c>
      <c r="H4" s="33">
        <v>29</v>
      </c>
      <c r="I4" s="33">
        <v>7</v>
      </c>
      <c r="J4" s="29">
        <v>3</v>
      </c>
      <c r="K4" s="29">
        <v>1</v>
      </c>
      <c r="L4" s="117">
        <v>7</v>
      </c>
      <c r="M4" s="29"/>
    </row>
    <row r="5" spans="1:13" x14ac:dyDescent="0.15">
      <c r="A5" s="3"/>
      <c r="B5" s="28" t="s">
        <v>231</v>
      </c>
      <c r="C5" s="29" t="s">
        <v>283</v>
      </c>
      <c r="D5" s="29">
        <v>33</v>
      </c>
      <c r="E5" s="53">
        <v>8.26</v>
      </c>
      <c r="F5" s="53">
        <v>6.29</v>
      </c>
      <c r="G5" s="53">
        <f t="shared" si="0"/>
        <v>1.9696969696969697</v>
      </c>
      <c r="H5" s="33">
        <v>23</v>
      </c>
      <c r="I5" s="33">
        <v>4</v>
      </c>
      <c r="J5" s="29">
        <v>2</v>
      </c>
      <c r="K5" s="31">
        <v>4</v>
      </c>
      <c r="L5" s="29">
        <v>4</v>
      </c>
      <c r="M5" s="29"/>
    </row>
    <row r="6" spans="1:13" x14ac:dyDescent="0.15">
      <c r="A6" s="3"/>
      <c r="B6" s="28" t="s">
        <v>232</v>
      </c>
      <c r="C6" s="29" t="s">
        <v>283</v>
      </c>
      <c r="D6" s="29">
        <v>22</v>
      </c>
      <c r="E6" s="53">
        <v>7.77</v>
      </c>
      <c r="F6" s="53">
        <v>6.25</v>
      </c>
      <c r="G6" s="53">
        <f t="shared" si="0"/>
        <v>1.5227272727272727</v>
      </c>
      <c r="H6" s="31">
        <v>11</v>
      </c>
      <c r="I6" s="29"/>
      <c r="J6" s="29"/>
      <c r="K6" s="29">
        <v>3</v>
      </c>
      <c r="L6" s="29">
        <v>5</v>
      </c>
      <c r="M6" s="29"/>
    </row>
    <row r="7" spans="1:13" x14ac:dyDescent="0.15">
      <c r="A7" s="3"/>
      <c r="B7" s="28" t="s">
        <v>240</v>
      </c>
      <c r="C7" s="29" t="s">
        <v>281</v>
      </c>
      <c r="D7" s="29">
        <v>27</v>
      </c>
      <c r="E7" s="53">
        <v>7.74</v>
      </c>
      <c r="F7" s="55">
        <v>6.17</v>
      </c>
      <c r="G7" s="53">
        <f t="shared" si="0"/>
        <v>1.5740740740740742</v>
      </c>
      <c r="H7" s="33">
        <v>15</v>
      </c>
      <c r="I7" s="31">
        <v>3</v>
      </c>
      <c r="J7" s="29"/>
      <c r="K7" s="29">
        <v>1</v>
      </c>
      <c r="L7" s="117">
        <v>7</v>
      </c>
      <c r="M7" s="29"/>
    </row>
    <row r="8" spans="1:13" x14ac:dyDescent="0.15">
      <c r="A8" s="3"/>
      <c r="B8" s="28" t="s">
        <v>228</v>
      </c>
      <c r="C8" s="29" t="s">
        <v>284</v>
      </c>
      <c r="D8" s="29">
        <v>34</v>
      </c>
      <c r="E8" s="53">
        <v>7.74</v>
      </c>
      <c r="F8" s="53">
        <v>6.56</v>
      </c>
      <c r="G8" s="55">
        <f t="shared" si="0"/>
        <v>1.1764705882352942</v>
      </c>
      <c r="H8" s="31">
        <v>12</v>
      </c>
      <c r="I8" s="31">
        <v>3</v>
      </c>
      <c r="J8" s="29">
        <v>1</v>
      </c>
      <c r="K8" s="33">
        <v>11</v>
      </c>
      <c r="L8" s="29">
        <v>6</v>
      </c>
      <c r="M8" s="29">
        <v>1</v>
      </c>
    </row>
    <row r="9" spans="1:13" x14ac:dyDescent="0.15">
      <c r="A9" s="3"/>
      <c r="B9" s="28" t="s">
        <v>245</v>
      </c>
      <c r="C9" s="29" t="s">
        <v>286</v>
      </c>
      <c r="D9" s="29">
        <v>26</v>
      </c>
      <c r="E9" s="53">
        <v>7.62</v>
      </c>
      <c r="F9" s="55">
        <v>6.1</v>
      </c>
      <c r="G9" s="53">
        <f t="shared" si="0"/>
        <v>1.5192307692307692</v>
      </c>
      <c r="H9" s="31">
        <v>12</v>
      </c>
      <c r="I9" s="29"/>
      <c r="J9" s="29"/>
      <c r="K9" s="31">
        <v>5</v>
      </c>
      <c r="L9" s="29">
        <v>3</v>
      </c>
      <c r="M9" s="29"/>
    </row>
    <row r="10" spans="1:13" x14ac:dyDescent="0.15">
      <c r="A10" s="3"/>
      <c r="B10" s="28" t="s">
        <v>241</v>
      </c>
      <c r="C10" s="29" t="s">
        <v>285</v>
      </c>
      <c r="D10" s="29">
        <v>29</v>
      </c>
      <c r="E10" s="53">
        <v>7.62</v>
      </c>
      <c r="F10" s="55">
        <v>6.16</v>
      </c>
      <c r="G10" s="53">
        <f t="shared" si="0"/>
        <v>1.4655172413793103</v>
      </c>
      <c r="H10" s="33">
        <v>15</v>
      </c>
      <c r="I10" s="29"/>
      <c r="J10" s="29"/>
      <c r="K10" s="29"/>
      <c r="L10" s="29">
        <v>5</v>
      </c>
      <c r="M10" s="29"/>
    </row>
    <row r="11" spans="1:13" x14ac:dyDescent="0.15">
      <c r="A11" s="3"/>
      <c r="B11" s="28" t="s">
        <v>233</v>
      </c>
      <c r="C11" s="29" t="s">
        <v>281</v>
      </c>
      <c r="D11" s="29">
        <v>37</v>
      </c>
      <c r="E11" s="53">
        <v>7.54</v>
      </c>
      <c r="F11" s="53">
        <v>6.23</v>
      </c>
      <c r="G11" s="55">
        <f t="shared" si="0"/>
        <v>1.3108108108108107</v>
      </c>
      <c r="H11" s="33">
        <v>16</v>
      </c>
      <c r="I11" s="29"/>
      <c r="J11" s="29"/>
      <c r="K11" s="29">
        <v>2</v>
      </c>
      <c r="L11" s="29">
        <v>3</v>
      </c>
      <c r="M11" s="29"/>
    </row>
    <row r="12" spans="1:13" x14ac:dyDescent="0.15">
      <c r="A12" s="3"/>
      <c r="B12" s="28" t="s">
        <v>255</v>
      </c>
      <c r="C12" s="29" t="s">
        <v>286</v>
      </c>
      <c r="D12" s="29">
        <v>19</v>
      </c>
      <c r="E12" s="53">
        <v>7.53</v>
      </c>
      <c r="F12" s="54">
        <v>5.95</v>
      </c>
      <c r="G12" s="53">
        <f t="shared" si="0"/>
        <v>1.5789473684210527</v>
      </c>
      <c r="H12" s="36">
        <v>9</v>
      </c>
      <c r="I12" s="31">
        <v>3</v>
      </c>
      <c r="J12" s="29"/>
      <c r="K12" s="29">
        <v>3</v>
      </c>
      <c r="L12" s="29"/>
      <c r="M12" s="29"/>
    </row>
    <row r="13" spans="1:13" x14ac:dyDescent="0.15">
      <c r="A13" s="3"/>
      <c r="B13" s="28" t="s">
        <v>253</v>
      </c>
      <c r="C13" s="29" t="s">
        <v>284</v>
      </c>
      <c r="D13" s="29">
        <v>29</v>
      </c>
      <c r="E13" s="53">
        <v>7.5</v>
      </c>
      <c r="F13" s="54">
        <v>6</v>
      </c>
      <c r="G13" s="53">
        <f t="shared" si="0"/>
        <v>1.5</v>
      </c>
      <c r="H13" s="33">
        <v>16</v>
      </c>
      <c r="I13" s="29">
        <v>2</v>
      </c>
      <c r="J13" s="29">
        <v>1</v>
      </c>
      <c r="K13" s="29">
        <v>2</v>
      </c>
      <c r="L13" s="29">
        <v>5</v>
      </c>
      <c r="M13" s="29">
        <v>1</v>
      </c>
    </row>
    <row r="14" spans="1:13" x14ac:dyDescent="0.15">
      <c r="A14" s="3"/>
      <c r="B14" s="28" t="s">
        <v>234</v>
      </c>
      <c r="C14" s="29" t="s">
        <v>287</v>
      </c>
      <c r="D14" s="29">
        <v>29</v>
      </c>
      <c r="E14" s="53">
        <v>7.45</v>
      </c>
      <c r="F14" s="53">
        <v>6.22</v>
      </c>
      <c r="G14" s="55">
        <f t="shared" si="0"/>
        <v>1.2241379310344827</v>
      </c>
      <c r="H14" s="31">
        <v>12</v>
      </c>
      <c r="I14" s="29">
        <v>1</v>
      </c>
      <c r="J14" s="29"/>
      <c r="K14" s="29">
        <v>1</v>
      </c>
      <c r="L14" s="29">
        <v>3</v>
      </c>
      <c r="M14" s="29"/>
    </row>
    <row r="15" spans="1:13" x14ac:dyDescent="0.15">
      <c r="A15" s="3"/>
      <c r="B15" s="28" t="s">
        <v>239</v>
      </c>
      <c r="C15" s="29" t="s">
        <v>288</v>
      </c>
      <c r="D15" s="29">
        <v>31</v>
      </c>
      <c r="E15" s="53">
        <v>7.42</v>
      </c>
      <c r="F15" s="55">
        <v>6.18</v>
      </c>
      <c r="G15" s="55">
        <f t="shared" si="0"/>
        <v>1.2419354838709677</v>
      </c>
      <c r="H15" s="31">
        <v>13</v>
      </c>
      <c r="I15" s="29">
        <v>1</v>
      </c>
      <c r="J15" s="29">
        <v>1</v>
      </c>
      <c r="K15" s="31">
        <v>4</v>
      </c>
      <c r="L15" s="29">
        <v>3</v>
      </c>
      <c r="M15" s="29"/>
    </row>
    <row r="16" spans="1:13" x14ac:dyDescent="0.15">
      <c r="A16" s="3"/>
      <c r="B16" s="28" t="s">
        <v>248</v>
      </c>
      <c r="C16" s="29" t="s">
        <v>290</v>
      </c>
      <c r="D16" s="29">
        <v>22</v>
      </c>
      <c r="E16" s="53">
        <v>7.41</v>
      </c>
      <c r="F16" s="54">
        <v>6.05</v>
      </c>
      <c r="G16" s="55">
        <f t="shared" si="0"/>
        <v>1.3636363636363635</v>
      </c>
      <c r="H16" s="36">
        <v>9</v>
      </c>
      <c r="I16" s="29"/>
      <c r="J16" s="29"/>
      <c r="K16" s="29">
        <v>3</v>
      </c>
      <c r="L16" s="29"/>
      <c r="M16" s="29"/>
    </row>
    <row r="17" spans="1:13" x14ac:dyDescent="0.15">
      <c r="A17" s="3"/>
      <c r="B17" s="28" t="s">
        <v>236</v>
      </c>
      <c r="C17" s="29" t="s">
        <v>289</v>
      </c>
      <c r="D17" s="29">
        <v>32</v>
      </c>
      <c r="E17" s="53">
        <v>7.41</v>
      </c>
      <c r="F17" s="53">
        <v>6.2</v>
      </c>
      <c r="G17" s="55">
        <f t="shared" si="0"/>
        <v>1.203125</v>
      </c>
      <c r="H17" s="31">
        <v>13</v>
      </c>
      <c r="I17" s="29"/>
      <c r="J17" s="29">
        <v>1</v>
      </c>
      <c r="K17" s="31">
        <v>6</v>
      </c>
      <c r="L17" s="117">
        <v>7</v>
      </c>
      <c r="M17" s="29"/>
    </row>
    <row r="18" spans="1:13" x14ac:dyDescent="0.15">
      <c r="A18" s="3"/>
      <c r="B18" s="28" t="s">
        <v>235</v>
      </c>
      <c r="C18" s="29" t="s">
        <v>291</v>
      </c>
      <c r="D18" s="29">
        <v>17</v>
      </c>
      <c r="E18" s="53">
        <v>7.35</v>
      </c>
      <c r="F18" s="53">
        <v>6.21</v>
      </c>
      <c r="G18" s="55">
        <f t="shared" si="0"/>
        <v>1.1470588235294117</v>
      </c>
      <c r="H18" s="36">
        <v>7</v>
      </c>
      <c r="I18" s="29"/>
      <c r="J18" s="29"/>
      <c r="K18" s="29"/>
      <c r="L18" s="29">
        <v>3</v>
      </c>
      <c r="M18" s="29"/>
    </row>
    <row r="19" spans="1:13" x14ac:dyDescent="0.15">
      <c r="A19" s="3"/>
      <c r="B19" s="28" t="s">
        <v>251</v>
      </c>
      <c r="C19" s="29" t="s">
        <v>290</v>
      </c>
      <c r="D19" s="29">
        <v>18</v>
      </c>
      <c r="E19" s="55">
        <v>7.25</v>
      </c>
      <c r="F19" s="54">
        <v>6</v>
      </c>
      <c r="G19" s="55">
        <f t="shared" si="0"/>
        <v>1.25</v>
      </c>
      <c r="H19" s="36">
        <v>8</v>
      </c>
      <c r="I19" s="29"/>
      <c r="J19" s="29"/>
      <c r="K19" s="29"/>
      <c r="L19" s="29">
        <v>3</v>
      </c>
      <c r="M19" s="29"/>
    </row>
    <row r="20" spans="1:13" x14ac:dyDescent="0.15">
      <c r="A20" s="3"/>
      <c r="B20" s="28" t="s">
        <v>242</v>
      </c>
      <c r="C20" s="29" t="s">
        <v>286</v>
      </c>
      <c r="D20" s="29">
        <v>28</v>
      </c>
      <c r="E20" s="55">
        <v>7.23</v>
      </c>
      <c r="F20" s="55">
        <v>6.13</v>
      </c>
      <c r="G20" s="55">
        <f t="shared" si="0"/>
        <v>1.1071428571428572</v>
      </c>
      <c r="H20" s="36">
        <v>8</v>
      </c>
      <c r="I20" s="29"/>
      <c r="J20" s="29"/>
      <c r="K20" s="33">
        <v>7</v>
      </c>
      <c r="L20" s="29"/>
      <c r="M20" s="29"/>
    </row>
    <row r="21" spans="1:13" x14ac:dyDescent="0.15">
      <c r="A21" s="3"/>
      <c r="B21" s="28" t="s">
        <v>257</v>
      </c>
      <c r="C21" s="29" t="s">
        <v>292</v>
      </c>
      <c r="D21" s="29">
        <v>36</v>
      </c>
      <c r="E21" s="55">
        <v>7.19</v>
      </c>
      <c r="F21" s="56">
        <v>5.93</v>
      </c>
      <c r="G21" s="55">
        <f t="shared" si="0"/>
        <v>1.2638888888888888</v>
      </c>
      <c r="H21" s="33">
        <v>15</v>
      </c>
      <c r="I21" s="33">
        <v>5</v>
      </c>
      <c r="J21" s="29"/>
      <c r="K21" s="29">
        <v>3</v>
      </c>
      <c r="L21" s="29">
        <v>3</v>
      </c>
      <c r="M21" s="29">
        <v>1</v>
      </c>
    </row>
    <row r="22" spans="1:13" x14ac:dyDescent="0.15">
      <c r="A22" s="3"/>
      <c r="B22" s="28" t="s">
        <v>243</v>
      </c>
      <c r="C22" s="29" t="s">
        <v>293</v>
      </c>
      <c r="D22" s="29">
        <v>28</v>
      </c>
      <c r="E22" s="55">
        <v>7.14</v>
      </c>
      <c r="F22" s="55">
        <v>6.11</v>
      </c>
      <c r="G22" s="55">
        <f t="shared" si="0"/>
        <v>1.0357142857142858</v>
      </c>
      <c r="H22" s="31">
        <v>12</v>
      </c>
      <c r="I22" s="29">
        <v>2</v>
      </c>
      <c r="J22" s="29">
        <v>1</v>
      </c>
      <c r="K22" s="29">
        <v>1</v>
      </c>
      <c r="L22" s="165">
        <v>10</v>
      </c>
      <c r="M22" s="29"/>
    </row>
    <row r="23" spans="1:13" x14ac:dyDescent="0.15">
      <c r="A23" s="3"/>
      <c r="B23" s="28" t="s">
        <v>244</v>
      </c>
      <c r="C23" s="29" t="s">
        <v>294</v>
      </c>
      <c r="D23" s="29">
        <v>27</v>
      </c>
      <c r="E23" s="55">
        <v>7.13</v>
      </c>
      <c r="F23" s="55">
        <v>6.11</v>
      </c>
      <c r="G23" s="55">
        <f t="shared" si="0"/>
        <v>1.0185185185185186</v>
      </c>
      <c r="H23" s="36">
        <v>8</v>
      </c>
      <c r="I23" s="29">
        <v>2</v>
      </c>
      <c r="J23" s="29"/>
      <c r="K23" s="33">
        <v>7</v>
      </c>
      <c r="L23" s="117">
        <v>7</v>
      </c>
      <c r="M23" s="29"/>
    </row>
    <row r="24" spans="1:13" x14ac:dyDescent="0.15">
      <c r="A24" s="3"/>
      <c r="B24" s="28" t="s">
        <v>249</v>
      </c>
      <c r="C24" s="29" t="s">
        <v>290</v>
      </c>
      <c r="D24" s="29">
        <v>31</v>
      </c>
      <c r="E24" s="55">
        <v>7.1</v>
      </c>
      <c r="F24" s="54">
        <v>6.02</v>
      </c>
      <c r="G24" s="55">
        <f t="shared" si="0"/>
        <v>1.0806451612903225</v>
      </c>
      <c r="H24" s="31">
        <v>10</v>
      </c>
      <c r="I24" s="29">
        <v>2</v>
      </c>
      <c r="J24" s="29"/>
      <c r="K24" s="31">
        <v>6</v>
      </c>
      <c r="L24" s="29">
        <v>5</v>
      </c>
      <c r="M24" s="29"/>
    </row>
    <row r="25" spans="1:13" x14ac:dyDescent="0.15">
      <c r="A25" s="3"/>
      <c r="B25" s="28" t="s">
        <v>247</v>
      </c>
      <c r="C25" s="29" t="s">
        <v>296</v>
      </c>
      <c r="D25" s="29">
        <v>37</v>
      </c>
      <c r="E25" s="55">
        <v>7</v>
      </c>
      <c r="F25" s="54">
        <v>6.07</v>
      </c>
      <c r="G25" s="55">
        <f t="shared" si="0"/>
        <v>0.93243243243243246</v>
      </c>
      <c r="H25" s="31">
        <v>11</v>
      </c>
      <c r="I25" s="29">
        <v>1</v>
      </c>
      <c r="J25" s="29"/>
      <c r="K25" s="29">
        <v>3</v>
      </c>
      <c r="L25" s="29">
        <v>3</v>
      </c>
      <c r="M25" s="29"/>
    </row>
    <row r="26" spans="1:13" x14ac:dyDescent="0.15">
      <c r="A26" s="3"/>
      <c r="B26" s="28" t="s">
        <v>246</v>
      </c>
      <c r="C26" s="29" t="s">
        <v>295</v>
      </c>
      <c r="D26" s="29">
        <v>32</v>
      </c>
      <c r="E26" s="55">
        <v>7</v>
      </c>
      <c r="F26" s="54">
        <v>6.08</v>
      </c>
      <c r="G26" s="55">
        <f t="shared" si="0"/>
        <v>0.921875</v>
      </c>
      <c r="H26" s="31">
        <v>10</v>
      </c>
      <c r="I26" s="29">
        <v>1</v>
      </c>
      <c r="J26" s="29"/>
      <c r="K26" s="29">
        <v>1</v>
      </c>
      <c r="L26" s="29">
        <v>3</v>
      </c>
      <c r="M26" s="29"/>
    </row>
    <row r="27" spans="1:13" x14ac:dyDescent="0.15">
      <c r="A27" s="3"/>
      <c r="B27" s="28" t="s">
        <v>264</v>
      </c>
      <c r="C27" s="29" t="s">
        <v>296</v>
      </c>
      <c r="D27" s="29">
        <v>18</v>
      </c>
      <c r="E27" s="55">
        <v>6.97</v>
      </c>
      <c r="F27" s="56">
        <v>5.83</v>
      </c>
      <c r="G27" s="55">
        <f t="shared" si="0"/>
        <v>1.1388888888888888</v>
      </c>
      <c r="H27" s="36">
        <v>7</v>
      </c>
      <c r="I27" s="29">
        <v>2</v>
      </c>
      <c r="J27" s="29"/>
      <c r="K27" s="29"/>
      <c r="L27" s="29">
        <v>1</v>
      </c>
      <c r="M27" s="29"/>
    </row>
    <row r="28" spans="1:13" x14ac:dyDescent="0.15">
      <c r="A28" s="3"/>
      <c r="B28" s="28" t="s">
        <v>260</v>
      </c>
      <c r="C28" s="29" t="s">
        <v>297</v>
      </c>
      <c r="D28" s="29">
        <v>36</v>
      </c>
      <c r="E28" s="55">
        <v>6.94</v>
      </c>
      <c r="F28" s="56">
        <v>5.9</v>
      </c>
      <c r="G28" s="55">
        <f t="shared" si="0"/>
        <v>1.0416666666666667</v>
      </c>
      <c r="H28" s="31">
        <v>13</v>
      </c>
      <c r="I28" s="29"/>
      <c r="J28" s="29"/>
      <c r="K28" s="29"/>
      <c r="L28" s="29">
        <v>3</v>
      </c>
      <c r="M28" s="29"/>
    </row>
    <row r="29" spans="1:13" x14ac:dyDescent="0.15">
      <c r="A29" s="3"/>
      <c r="B29" s="28" t="s">
        <v>238</v>
      </c>
      <c r="C29" s="29" t="s">
        <v>298</v>
      </c>
      <c r="D29" s="29">
        <v>30</v>
      </c>
      <c r="E29" s="55">
        <v>6.93</v>
      </c>
      <c r="F29" s="55">
        <v>6.18</v>
      </c>
      <c r="G29" s="54">
        <f t="shared" si="0"/>
        <v>0.75</v>
      </c>
      <c r="H29" s="36">
        <v>7</v>
      </c>
      <c r="I29" s="31">
        <v>3</v>
      </c>
      <c r="J29" s="29"/>
      <c r="K29" s="31">
        <v>4</v>
      </c>
      <c r="L29" s="29">
        <v>5</v>
      </c>
      <c r="M29" s="29"/>
    </row>
    <row r="30" spans="1:13" x14ac:dyDescent="0.15">
      <c r="A30" s="3"/>
      <c r="B30" s="28" t="s">
        <v>256</v>
      </c>
      <c r="C30" s="29" t="s">
        <v>288</v>
      </c>
      <c r="D30" s="29">
        <v>26</v>
      </c>
      <c r="E30" s="55">
        <v>6.85</v>
      </c>
      <c r="F30" s="56">
        <v>5.94</v>
      </c>
      <c r="G30" s="55">
        <f t="shared" si="0"/>
        <v>0.90384615384615385</v>
      </c>
      <c r="H30" s="36">
        <v>8</v>
      </c>
      <c r="I30" s="29"/>
      <c r="J30" s="29"/>
      <c r="K30" s="29">
        <v>1</v>
      </c>
      <c r="L30" s="29">
        <v>3</v>
      </c>
      <c r="M30" s="29"/>
    </row>
    <row r="31" spans="1:13" x14ac:dyDescent="0.15">
      <c r="A31" s="3"/>
      <c r="B31" s="28" t="s">
        <v>431</v>
      </c>
      <c r="C31" s="29" t="s">
        <v>285</v>
      </c>
      <c r="D31" s="29">
        <v>20</v>
      </c>
      <c r="E31" s="55">
        <v>6.85</v>
      </c>
      <c r="F31" s="54">
        <v>6.08</v>
      </c>
      <c r="G31" s="54">
        <f t="shared" si="0"/>
        <v>0.77500000000000002</v>
      </c>
      <c r="H31" s="29">
        <v>5</v>
      </c>
      <c r="I31" s="29"/>
      <c r="J31" s="29"/>
      <c r="K31" s="29">
        <v>1</v>
      </c>
      <c r="L31" s="29">
        <v>1</v>
      </c>
      <c r="M31" s="29"/>
    </row>
    <row r="32" spans="1:13" x14ac:dyDescent="0.15">
      <c r="A32" s="3"/>
      <c r="B32" s="28" t="s">
        <v>252</v>
      </c>
      <c r="C32" s="29" t="s">
        <v>295</v>
      </c>
      <c r="D32" s="29">
        <v>22</v>
      </c>
      <c r="E32" s="55">
        <v>6.84</v>
      </c>
      <c r="F32" s="54">
        <v>6</v>
      </c>
      <c r="G32" s="54">
        <f t="shared" si="0"/>
        <v>0.84090909090909094</v>
      </c>
      <c r="H32" s="29">
        <v>6</v>
      </c>
      <c r="I32" s="29"/>
      <c r="J32" s="29"/>
      <c r="K32" s="29">
        <v>2</v>
      </c>
      <c r="L32" s="29">
        <v>3</v>
      </c>
      <c r="M32" s="29"/>
    </row>
    <row r="33" spans="1:13" x14ac:dyDescent="0.15">
      <c r="A33" s="3"/>
      <c r="B33" s="28" t="s">
        <v>265</v>
      </c>
      <c r="C33" s="29" t="s">
        <v>298</v>
      </c>
      <c r="D33" s="29">
        <v>29</v>
      </c>
      <c r="E33" s="55">
        <v>6.81</v>
      </c>
      <c r="F33" s="57">
        <v>5.79</v>
      </c>
      <c r="G33" s="55">
        <f t="shared" si="0"/>
        <v>1.0172413793103448</v>
      </c>
      <c r="H33" s="31">
        <v>10</v>
      </c>
      <c r="I33" s="29"/>
      <c r="J33" s="29"/>
      <c r="K33" s="29">
        <v>1</v>
      </c>
      <c r="L33" s="29">
        <v>3</v>
      </c>
      <c r="M33" s="29"/>
    </row>
    <row r="34" spans="1:13" x14ac:dyDescent="0.15">
      <c r="A34" s="3"/>
      <c r="B34" s="28" t="s">
        <v>259</v>
      </c>
      <c r="C34" s="29" t="s">
        <v>299</v>
      </c>
      <c r="D34" s="29">
        <v>32</v>
      </c>
      <c r="E34" s="55">
        <v>6.78</v>
      </c>
      <c r="F34" s="56">
        <v>5.91</v>
      </c>
      <c r="G34" s="54">
        <f t="shared" si="0"/>
        <v>0.875</v>
      </c>
      <c r="H34" s="31">
        <v>11</v>
      </c>
      <c r="I34" s="31">
        <v>3</v>
      </c>
      <c r="J34" s="29">
        <v>1</v>
      </c>
      <c r="K34" s="29">
        <v>1</v>
      </c>
      <c r="L34" s="29">
        <v>6</v>
      </c>
      <c r="M34" s="29"/>
    </row>
    <row r="35" spans="1:13" x14ac:dyDescent="0.15">
      <c r="A35" s="3"/>
      <c r="B35" s="28" t="s">
        <v>237</v>
      </c>
      <c r="C35" s="29" t="s">
        <v>287</v>
      </c>
      <c r="D35" s="29">
        <v>32</v>
      </c>
      <c r="E35" s="55">
        <v>6.77</v>
      </c>
      <c r="F35" s="55">
        <v>6.19</v>
      </c>
      <c r="G35" s="54">
        <f t="shared" ref="G35:G66" si="1">(H35*3-J35*3+K35-L35*0.5-M35)/D35</f>
        <v>0.578125</v>
      </c>
      <c r="H35" s="29">
        <v>6</v>
      </c>
      <c r="I35" s="29"/>
      <c r="J35" s="29"/>
      <c r="K35" s="29">
        <v>1</v>
      </c>
      <c r="L35" s="29">
        <v>1</v>
      </c>
      <c r="M35" s="29"/>
    </row>
    <row r="36" spans="1:13" x14ac:dyDescent="0.15">
      <c r="A36" s="3"/>
      <c r="B36" s="28" t="s">
        <v>254</v>
      </c>
      <c r="C36" s="29" t="s">
        <v>282</v>
      </c>
      <c r="D36" s="29">
        <v>32</v>
      </c>
      <c r="E36" s="55">
        <v>6.69</v>
      </c>
      <c r="F36" s="54">
        <v>5.95</v>
      </c>
      <c r="G36" s="54">
        <f t="shared" si="1"/>
        <v>0.734375</v>
      </c>
      <c r="H36" s="29">
        <v>6</v>
      </c>
      <c r="I36" s="29"/>
      <c r="J36" s="29"/>
      <c r="K36" s="33">
        <v>7</v>
      </c>
      <c r="L36" s="29">
        <v>3</v>
      </c>
      <c r="M36" s="29"/>
    </row>
    <row r="37" spans="1:13" x14ac:dyDescent="0.15">
      <c r="A37" s="3"/>
      <c r="B37" s="28" t="s">
        <v>475</v>
      </c>
      <c r="C37" s="29" t="s">
        <v>281</v>
      </c>
      <c r="D37" s="29">
        <v>15</v>
      </c>
      <c r="E37" s="55">
        <v>6.67</v>
      </c>
      <c r="F37" s="54">
        <v>6.03</v>
      </c>
      <c r="G37" s="54">
        <f t="shared" si="1"/>
        <v>0.6333333333333333</v>
      </c>
      <c r="H37" s="29">
        <v>3</v>
      </c>
      <c r="I37" s="29"/>
      <c r="J37" s="29"/>
      <c r="K37" s="29">
        <v>1</v>
      </c>
      <c r="L37" s="29">
        <v>1</v>
      </c>
      <c r="M37" s="29"/>
    </row>
    <row r="38" spans="1:13" x14ac:dyDescent="0.15">
      <c r="A38" s="3"/>
      <c r="B38" s="28" t="s">
        <v>263</v>
      </c>
      <c r="C38" s="29" t="s">
        <v>290</v>
      </c>
      <c r="D38" s="29">
        <v>30</v>
      </c>
      <c r="E38" s="55">
        <v>6.65</v>
      </c>
      <c r="F38" s="56">
        <v>5.83</v>
      </c>
      <c r="G38" s="54">
        <f t="shared" si="1"/>
        <v>0.81666666666666665</v>
      </c>
      <c r="H38" s="36">
        <v>7</v>
      </c>
      <c r="I38" s="29">
        <v>1</v>
      </c>
      <c r="J38" s="29"/>
      <c r="K38" s="31">
        <v>5</v>
      </c>
      <c r="L38" s="29">
        <v>3</v>
      </c>
      <c r="M38" s="29"/>
    </row>
    <row r="39" spans="1:13" x14ac:dyDescent="0.15">
      <c r="A39" s="3"/>
      <c r="B39" s="28" t="s">
        <v>258</v>
      </c>
      <c r="C39" s="29" t="s">
        <v>295</v>
      </c>
      <c r="D39" s="29">
        <v>31</v>
      </c>
      <c r="E39" s="55">
        <v>6.65</v>
      </c>
      <c r="F39" s="56">
        <v>5.92</v>
      </c>
      <c r="G39" s="54">
        <f t="shared" si="1"/>
        <v>0.72580645161290325</v>
      </c>
      <c r="H39" s="36">
        <v>8</v>
      </c>
      <c r="I39" s="29"/>
      <c r="J39" s="29">
        <v>1</v>
      </c>
      <c r="K39" s="29">
        <v>3</v>
      </c>
      <c r="L39" s="29">
        <v>1</v>
      </c>
      <c r="M39" s="29">
        <v>1</v>
      </c>
    </row>
    <row r="40" spans="1:13" x14ac:dyDescent="0.15">
      <c r="A40" s="3"/>
      <c r="B40" s="28" t="s">
        <v>432</v>
      </c>
      <c r="C40" s="29" t="s">
        <v>298</v>
      </c>
      <c r="D40" s="29">
        <v>14</v>
      </c>
      <c r="E40" s="54">
        <v>6.57</v>
      </c>
      <c r="F40" s="57">
        <v>5.68</v>
      </c>
      <c r="G40" s="54">
        <f t="shared" si="1"/>
        <v>0.8928571428571429</v>
      </c>
      <c r="H40" s="29">
        <v>4</v>
      </c>
      <c r="I40" s="29">
        <v>1</v>
      </c>
      <c r="J40" s="29"/>
      <c r="K40" s="29">
        <v>1</v>
      </c>
      <c r="L40" s="29">
        <v>1</v>
      </c>
      <c r="M40" s="29"/>
    </row>
    <row r="41" spans="1:13" x14ac:dyDescent="0.15">
      <c r="A41" s="3"/>
      <c r="B41" s="28" t="s">
        <v>266</v>
      </c>
      <c r="C41" s="29" t="s">
        <v>284</v>
      </c>
      <c r="D41" s="29">
        <v>18</v>
      </c>
      <c r="E41" s="54">
        <v>6.56</v>
      </c>
      <c r="F41" s="57">
        <v>5.69</v>
      </c>
      <c r="G41" s="54">
        <f t="shared" si="1"/>
        <v>0.86111111111111116</v>
      </c>
      <c r="H41" s="29">
        <v>6</v>
      </c>
      <c r="I41" s="29"/>
      <c r="J41" s="29"/>
      <c r="K41" s="29">
        <v>1</v>
      </c>
      <c r="L41" s="29">
        <v>5</v>
      </c>
      <c r="M41" s="29">
        <v>1</v>
      </c>
    </row>
    <row r="42" spans="1:13" x14ac:dyDescent="0.15">
      <c r="A42" s="3"/>
      <c r="B42" s="28" t="s">
        <v>250</v>
      </c>
      <c r="C42" s="29" t="s">
        <v>282</v>
      </c>
      <c r="D42" s="29">
        <v>34</v>
      </c>
      <c r="E42" s="54">
        <v>6.51</v>
      </c>
      <c r="F42" s="54">
        <v>6.01</v>
      </c>
      <c r="G42" s="56">
        <f t="shared" si="1"/>
        <v>0.5</v>
      </c>
      <c r="H42" s="29">
        <v>5</v>
      </c>
      <c r="I42" s="29"/>
      <c r="J42" s="29"/>
      <c r="K42" s="31">
        <v>4</v>
      </c>
      <c r="L42" s="29">
        <v>4</v>
      </c>
      <c r="M42" s="29"/>
    </row>
    <row r="43" spans="1:13" x14ac:dyDescent="0.15">
      <c r="A43" s="3"/>
      <c r="B43" s="28" t="s">
        <v>476</v>
      </c>
      <c r="C43" s="29" t="s">
        <v>298</v>
      </c>
      <c r="D43" s="29">
        <v>23</v>
      </c>
      <c r="E43" s="54">
        <v>6.48</v>
      </c>
      <c r="F43" s="54">
        <v>6.07</v>
      </c>
      <c r="G43" s="56">
        <f t="shared" si="1"/>
        <v>0.41304347826086957</v>
      </c>
      <c r="H43" s="29">
        <v>3</v>
      </c>
      <c r="I43" s="29"/>
      <c r="J43" s="29"/>
      <c r="K43" s="29">
        <v>2</v>
      </c>
      <c r="L43" s="29">
        <v>1</v>
      </c>
      <c r="M43" s="29">
        <v>1</v>
      </c>
    </row>
    <row r="44" spans="1:13" x14ac:dyDescent="0.15">
      <c r="A44" s="3"/>
      <c r="B44" s="28" t="s">
        <v>261</v>
      </c>
      <c r="C44" s="29" t="s">
        <v>287</v>
      </c>
      <c r="D44" s="29">
        <v>23</v>
      </c>
      <c r="E44" s="54">
        <v>6.46</v>
      </c>
      <c r="F44" s="56">
        <v>5.89</v>
      </c>
      <c r="G44" s="54">
        <f t="shared" si="1"/>
        <v>0.56521739130434778</v>
      </c>
      <c r="H44" s="36">
        <v>7</v>
      </c>
      <c r="I44" s="33">
        <v>5</v>
      </c>
      <c r="J44" s="29">
        <v>1</v>
      </c>
      <c r="K44" s="29"/>
      <c r="L44" s="117">
        <v>8</v>
      </c>
      <c r="M44" s="29">
        <v>1</v>
      </c>
    </row>
    <row r="45" spans="1:13" x14ac:dyDescent="0.15">
      <c r="A45" s="3"/>
      <c r="B45" s="28" t="s">
        <v>477</v>
      </c>
      <c r="C45" s="29" t="s">
        <v>288</v>
      </c>
      <c r="D45" s="29">
        <v>17</v>
      </c>
      <c r="E45" s="54">
        <v>6.44</v>
      </c>
      <c r="F45" s="56">
        <v>5.91</v>
      </c>
      <c r="G45" s="54">
        <f t="shared" si="1"/>
        <v>0.52941176470588236</v>
      </c>
      <c r="H45" s="29">
        <v>3</v>
      </c>
      <c r="I45" s="29"/>
      <c r="J45" s="29"/>
      <c r="K45" s="29"/>
      <c r="L45" s="29"/>
      <c r="M45" s="29"/>
    </row>
    <row r="46" spans="1:13" x14ac:dyDescent="0.15">
      <c r="A46" s="3"/>
      <c r="B46" s="28" t="s">
        <v>428</v>
      </c>
      <c r="C46" s="29" t="s">
        <v>296</v>
      </c>
      <c r="D46" s="29">
        <v>22</v>
      </c>
      <c r="E46" s="54">
        <v>6.39</v>
      </c>
      <c r="F46" s="57">
        <v>5.73</v>
      </c>
      <c r="G46" s="54">
        <f t="shared" si="1"/>
        <v>0.65909090909090906</v>
      </c>
      <c r="H46" s="29">
        <v>5</v>
      </c>
      <c r="I46" s="29">
        <v>1</v>
      </c>
      <c r="J46" s="29"/>
      <c r="K46" s="29"/>
      <c r="L46" s="29">
        <v>1</v>
      </c>
      <c r="M46" s="29"/>
    </row>
    <row r="47" spans="1:13" x14ac:dyDescent="0.15">
      <c r="A47" s="3"/>
      <c r="B47" s="28" t="s">
        <v>262</v>
      </c>
      <c r="C47" s="29" t="s">
        <v>297</v>
      </c>
      <c r="D47" s="29">
        <v>28</v>
      </c>
      <c r="E47" s="54">
        <v>6.38</v>
      </c>
      <c r="F47" s="56">
        <v>5.84</v>
      </c>
      <c r="G47" s="54">
        <f t="shared" si="1"/>
        <v>0.5357142857142857</v>
      </c>
      <c r="H47" s="29">
        <v>6</v>
      </c>
      <c r="I47" s="29">
        <v>1</v>
      </c>
      <c r="J47" s="29"/>
      <c r="K47" s="29">
        <v>1</v>
      </c>
      <c r="L47" s="117">
        <v>8</v>
      </c>
      <c r="M47" s="29"/>
    </row>
    <row r="48" spans="1:13" x14ac:dyDescent="0.15">
      <c r="A48" s="3"/>
      <c r="B48" s="28" t="s">
        <v>426</v>
      </c>
      <c r="C48" s="29" t="s">
        <v>286</v>
      </c>
      <c r="D48" s="29">
        <v>14</v>
      </c>
      <c r="E48" s="54">
        <v>6.36</v>
      </c>
      <c r="F48" s="57">
        <v>5.75</v>
      </c>
      <c r="G48" s="54">
        <f t="shared" si="1"/>
        <v>0.6071428571428571</v>
      </c>
      <c r="H48" s="29">
        <v>3</v>
      </c>
      <c r="I48" s="29"/>
      <c r="J48" s="29"/>
      <c r="K48" s="29"/>
      <c r="L48" s="29">
        <v>1</v>
      </c>
      <c r="M48" s="29"/>
    </row>
    <row r="49" spans="1:13" x14ac:dyDescent="0.15">
      <c r="A49" s="3"/>
      <c r="B49" s="28" t="s">
        <v>429</v>
      </c>
      <c r="C49" s="29" t="s">
        <v>293</v>
      </c>
      <c r="D49" s="29">
        <v>10</v>
      </c>
      <c r="E49" s="54">
        <v>6.3</v>
      </c>
      <c r="F49" s="57">
        <v>5.75</v>
      </c>
      <c r="G49" s="54">
        <f t="shared" si="1"/>
        <v>0.55000000000000004</v>
      </c>
      <c r="H49" s="29">
        <v>2</v>
      </c>
      <c r="I49" s="29"/>
      <c r="J49" s="29"/>
      <c r="K49" s="29"/>
      <c r="L49" s="29">
        <v>1</v>
      </c>
      <c r="M49" s="29"/>
    </row>
    <row r="50" spans="1:13" x14ac:dyDescent="0.15">
      <c r="A50" s="3"/>
      <c r="B50" s="28" t="s">
        <v>427</v>
      </c>
      <c r="C50" s="29" t="s">
        <v>281</v>
      </c>
      <c r="D50" s="29">
        <v>19</v>
      </c>
      <c r="E50" s="56">
        <v>6.29</v>
      </c>
      <c r="F50" s="56">
        <v>5.82</v>
      </c>
      <c r="G50" s="56">
        <f t="shared" si="1"/>
        <v>0.47368421052631576</v>
      </c>
      <c r="H50" s="29">
        <v>2</v>
      </c>
      <c r="I50" s="29">
        <v>1</v>
      </c>
      <c r="J50" s="29"/>
      <c r="K50" s="29">
        <v>3</v>
      </c>
      <c r="L50" s="29"/>
      <c r="M50" s="29"/>
    </row>
    <row r="51" spans="1:13" x14ac:dyDescent="0.15">
      <c r="A51" s="3"/>
      <c r="B51" s="28" t="s">
        <v>430</v>
      </c>
      <c r="C51" s="29" t="s">
        <v>299</v>
      </c>
      <c r="D51" s="29">
        <v>19</v>
      </c>
      <c r="E51" s="56">
        <v>6.26</v>
      </c>
      <c r="F51" s="57">
        <v>5.74</v>
      </c>
      <c r="G51" s="54">
        <f t="shared" si="1"/>
        <v>0.52631578947368418</v>
      </c>
      <c r="H51" s="29">
        <v>3</v>
      </c>
      <c r="I51" s="29"/>
      <c r="J51" s="29"/>
      <c r="K51" s="29">
        <v>1</v>
      </c>
      <c r="L51" s="29"/>
      <c r="M51" s="29"/>
    </row>
    <row r="52" spans="1:13" x14ac:dyDescent="0.15">
      <c r="A52" s="3"/>
      <c r="B52" s="28" t="s">
        <v>433</v>
      </c>
      <c r="C52" s="29" t="s">
        <v>287</v>
      </c>
      <c r="D52" s="29">
        <v>19</v>
      </c>
      <c r="E52" s="56">
        <v>6.26</v>
      </c>
      <c r="F52" s="57">
        <v>5.76</v>
      </c>
      <c r="G52" s="56">
        <f t="shared" si="1"/>
        <v>0.5</v>
      </c>
      <c r="H52" s="29">
        <v>3</v>
      </c>
      <c r="I52" s="29">
        <v>1</v>
      </c>
      <c r="J52" s="29"/>
      <c r="K52" s="29">
        <v>3</v>
      </c>
      <c r="L52" s="29">
        <v>5</v>
      </c>
      <c r="M52" s="29"/>
    </row>
    <row r="53" spans="1:13" x14ac:dyDescent="0.15">
      <c r="A53" s="3"/>
      <c r="B53" s="28" t="s">
        <v>478</v>
      </c>
      <c r="C53" s="29" t="s">
        <v>299</v>
      </c>
      <c r="D53" s="29">
        <v>10</v>
      </c>
      <c r="E53" s="56">
        <v>6.25</v>
      </c>
      <c r="F53" s="56">
        <v>5.8</v>
      </c>
      <c r="G53" s="56">
        <f t="shared" si="1"/>
        <v>0.45</v>
      </c>
      <c r="H53" s="29">
        <v>1</v>
      </c>
      <c r="I53" s="29"/>
      <c r="J53" s="29"/>
      <c r="K53" s="29">
        <v>2</v>
      </c>
      <c r="L53" s="29">
        <v>1</v>
      </c>
      <c r="M53" s="29"/>
    </row>
    <row r="54" spans="1:13" x14ac:dyDescent="0.15">
      <c r="A54" s="3"/>
      <c r="B54" s="28" t="s">
        <v>479</v>
      </c>
      <c r="C54" s="29" t="s">
        <v>292</v>
      </c>
      <c r="D54" s="29">
        <v>12</v>
      </c>
      <c r="E54" s="56">
        <v>6.25</v>
      </c>
      <c r="F54" s="56">
        <v>5.83</v>
      </c>
      <c r="G54" s="56">
        <f t="shared" si="1"/>
        <v>0.41666666666666669</v>
      </c>
      <c r="H54" s="29">
        <v>2</v>
      </c>
      <c r="I54" s="29"/>
      <c r="J54" s="29"/>
      <c r="K54" s="29">
        <v>1</v>
      </c>
      <c r="L54" s="29">
        <v>4</v>
      </c>
      <c r="M54" s="29"/>
    </row>
    <row r="55" spans="1:13" x14ac:dyDescent="0.15">
      <c r="A55" s="3"/>
      <c r="B55" s="28" t="s">
        <v>480</v>
      </c>
      <c r="C55" s="29" t="s">
        <v>291</v>
      </c>
      <c r="D55" s="29">
        <v>16</v>
      </c>
      <c r="E55" s="56">
        <v>6.16</v>
      </c>
      <c r="F55" s="57">
        <v>5.56</v>
      </c>
      <c r="G55" s="54">
        <f t="shared" si="1"/>
        <v>0.59375</v>
      </c>
      <c r="H55" s="29">
        <v>3</v>
      </c>
      <c r="I55" s="29"/>
      <c r="J55" s="29"/>
      <c r="K55" s="29">
        <v>1</v>
      </c>
      <c r="L55" s="29">
        <v>1</v>
      </c>
      <c r="M55" s="29"/>
    </row>
    <row r="56" spans="1:13" x14ac:dyDescent="0.15">
      <c r="A56" s="3"/>
      <c r="B56" s="28" t="s">
        <v>267</v>
      </c>
      <c r="C56" s="29" t="s">
        <v>293</v>
      </c>
      <c r="D56" s="29">
        <v>29</v>
      </c>
      <c r="E56" s="56">
        <v>6.12</v>
      </c>
      <c r="F56" s="57">
        <v>5.59</v>
      </c>
      <c r="G56" s="54">
        <f t="shared" si="1"/>
        <v>0.53448275862068961</v>
      </c>
      <c r="H56" s="29">
        <v>5</v>
      </c>
      <c r="I56" s="29"/>
      <c r="J56" s="29"/>
      <c r="K56" s="29">
        <v>3</v>
      </c>
      <c r="L56" s="29">
        <v>5</v>
      </c>
      <c r="M56" s="29"/>
    </row>
    <row r="57" spans="1:13" x14ac:dyDescent="0.15">
      <c r="A57" s="3"/>
      <c r="B57" s="28" t="s">
        <v>481</v>
      </c>
      <c r="C57" s="29" t="s">
        <v>287</v>
      </c>
      <c r="D57" s="29">
        <v>26</v>
      </c>
      <c r="E57" s="56">
        <v>6.08</v>
      </c>
      <c r="F57" s="56">
        <v>5.87</v>
      </c>
      <c r="G57" s="57">
        <f t="shared" si="1"/>
        <v>0.21153846153846154</v>
      </c>
      <c r="H57" s="29">
        <v>2</v>
      </c>
      <c r="I57" s="29"/>
      <c r="J57" s="29"/>
      <c r="K57" s="29">
        <v>1</v>
      </c>
      <c r="L57" s="29">
        <v>3</v>
      </c>
      <c r="M57" s="29"/>
    </row>
    <row r="58" spans="1:13" x14ac:dyDescent="0.15">
      <c r="A58" s="3"/>
      <c r="B58" s="28" t="s">
        <v>482</v>
      </c>
      <c r="C58" s="29" t="s">
        <v>282</v>
      </c>
      <c r="D58" s="29">
        <v>21</v>
      </c>
      <c r="E58" s="56">
        <v>6.07</v>
      </c>
      <c r="F58" s="56">
        <v>5.81</v>
      </c>
      <c r="G58" s="57">
        <f t="shared" si="1"/>
        <v>0.26190476190476192</v>
      </c>
      <c r="H58" s="29">
        <v>4</v>
      </c>
      <c r="I58" s="29"/>
      <c r="J58" s="29">
        <v>2</v>
      </c>
      <c r="K58" s="29">
        <v>2</v>
      </c>
      <c r="L58" s="29">
        <v>3</v>
      </c>
      <c r="M58" s="29">
        <v>1</v>
      </c>
    </row>
    <row r="59" spans="1:13" x14ac:dyDescent="0.15">
      <c r="A59" s="3"/>
      <c r="B59" s="28" t="s">
        <v>438</v>
      </c>
      <c r="C59" s="29" t="s">
        <v>299</v>
      </c>
      <c r="D59" s="29">
        <v>27</v>
      </c>
      <c r="E59" s="56">
        <v>6.04</v>
      </c>
      <c r="F59" s="57">
        <v>5.72</v>
      </c>
      <c r="G59" s="56">
        <f t="shared" si="1"/>
        <v>0.31481481481481483</v>
      </c>
      <c r="H59" s="29">
        <v>3</v>
      </c>
      <c r="I59" s="29"/>
      <c r="J59" s="29"/>
      <c r="K59" s="29">
        <v>2</v>
      </c>
      <c r="L59" s="29">
        <v>5</v>
      </c>
      <c r="M59" s="29"/>
    </row>
    <row r="60" spans="1:13" x14ac:dyDescent="0.15">
      <c r="A60" s="3"/>
      <c r="B60" s="28" t="s">
        <v>483</v>
      </c>
      <c r="C60" s="29" t="s">
        <v>308</v>
      </c>
      <c r="D60" s="29">
        <v>22</v>
      </c>
      <c r="E60" s="56">
        <v>6</v>
      </c>
      <c r="F60" s="57">
        <v>5.55</v>
      </c>
      <c r="G60" s="56">
        <f t="shared" si="1"/>
        <v>0.45454545454545453</v>
      </c>
      <c r="H60" s="29">
        <v>4</v>
      </c>
      <c r="I60" s="29"/>
      <c r="J60" s="29"/>
      <c r="K60" s="29"/>
      <c r="L60" s="29">
        <v>4</v>
      </c>
      <c r="M60" s="29"/>
    </row>
    <row r="61" spans="1:13" x14ac:dyDescent="0.15">
      <c r="A61" s="3"/>
      <c r="B61" s="28" t="s">
        <v>484</v>
      </c>
      <c r="C61" s="29" t="s">
        <v>294</v>
      </c>
      <c r="D61" s="29">
        <v>24</v>
      </c>
      <c r="E61" s="57">
        <v>5.98</v>
      </c>
      <c r="F61" s="57">
        <v>5.65</v>
      </c>
      <c r="G61" s="56">
        <f t="shared" si="1"/>
        <v>0.33333333333333331</v>
      </c>
      <c r="H61" s="29">
        <v>3</v>
      </c>
      <c r="I61" s="29"/>
      <c r="J61" s="29"/>
      <c r="K61" s="29"/>
      <c r="L61" s="29">
        <v>2</v>
      </c>
      <c r="M61" s="29"/>
    </row>
    <row r="62" spans="1:13" x14ac:dyDescent="0.15">
      <c r="A62" s="3"/>
      <c r="B62" s="28" t="s">
        <v>485</v>
      </c>
      <c r="C62" s="29" t="s">
        <v>292</v>
      </c>
      <c r="D62" s="29">
        <v>15</v>
      </c>
      <c r="E62" s="57">
        <v>5.97</v>
      </c>
      <c r="F62" s="57">
        <v>5.7</v>
      </c>
      <c r="G62" s="57">
        <f t="shared" si="1"/>
        <v>0.26666666666666666</v>
      </c>
      <c r="H62" s="29">
        <v>2</v>
      </c>
      <c r="I62" s="29"/>
      <c r="J62" s="29"/>
      <c r="K62" s="29"/>
      <c r="L62" s="29">
        <v>4</v>
      </c>
      <c r="M62" s="29"/>
    </row>
    <row r="63" spans="1:13" x14ac:dyDescent="0.15">
      <c r="A63" s="3"/>
      <c r="B63" s="28" t="s">
        <v>486</v>
      </c>
      <c r="C63" s="29" t="s">
        <v>294</v>
      </c>
      <c r="D63" s="29">
        <v>12</v>
      </c>
      <c r="E63" s="57">
        <v>5.96</v>
      </c>
      <c r="F63" s="57">
        <v>5.63</v>
      </c>
      <c r="G63" s="56">
        <f t="shared" si="1"/>
        <v>0.33333333333333331</v>
      </c>
      <c r="H63" s="29">
        <v>1</v>
      </c>
      <c r="I63" s="29"/>
      <c r="J63" s="29"/>
      <c r="K63" s="29">
        <v>1</v>
      </c>
      <c r="L63" s="29"/>
      <c r="M63" s="29"/>
    </row>
    <row r="64" spans="1:13" x14ac:dyDescent="0.15">
      <c r="A64" s="3"/>
      <c r="B64" s="28" t="s">
        <v>487</v>
      </c>
      <c r="C64" s="29" t="s">
        <v>308</v>
      </c>
      <c r="D64" s="29">
        <v>22</v>
      </c>
      <c r="E64" s="57">
        <v>5.93</v>
      </c>
      <c r="F64" s="57">
        <v>5.68</v>
      </c>
      <c r="G64" s="57">
        <f t="shared" si="1"/>
        <v>0.25</v>
      </c>
      <c r="H64" s="29">
        <v>2</v>
      </c>
      <c r="I64" s="29"/>
      <c r="J64" s="29"/>
      <c r="K64" s="29"/>
      <c r="L64" s="29">
        <v>1</v>
      </c>
      <c r="M64" s="29"/>
    </row>
    <row r="65" spans="1:13" x14ac:dyDescent="0.15">
      <c r="A65" s="3"/>
      <c r="B65" s="28" t="s">
        <v>435</v>
      </c>
      <c r="C65" s="29" t="s">
        <v>294</v>
      </c>
      <c r="D65" s="29">
        <v>12</v>
      </c>
      <c r="E65" s="57">
        <v>5.88</v>
      </c>
      <c r="F65" s="57">
        <v>5.58</v>
      </c>
      <c r="G65" s="57">
        <f t="shared" si="1"/>
        <v>0.29166666666666669</v>
      </c>
      <c r="H65" s="29">
        <v>1</v>
      </c>
      <c r="I65" s="29"/>
      <c r="J65" s="29"/>
      <c r="K65" s="29">
        <v>1</v>
      </c>
      <c r="L65" s="29">
        <v>1</v>
      </c>
      <c r="M65" s="29"/>
    </row>
    <row r="66" spans="1:13" x14ac:dyDescent="0.15">
      <c r="A66" s="3"/>
      <c r="B66" s="28" t="s">
        <v>488</v>
      </c>
      <c r="C66" s="29" t="s">
        <v>281</v>
      </c>
      <c r="D66" s="29">
        <v>13</v>
      </c>
      <c r="E66" s="57">
        <v>5.88</v>
      </c>
      <c r="F66" s="56">
        <v>5.88</v>
      </c>
      <c r="G66" s="57">
        <f t="shared" si="1"/>
        <v>0</v>
      </c>
      <c r="H66" s="29"/>
      <c r="I66" s="29"/>
      <c r="J66" s="29"/>
      <c r="K66" s="29">
        <v>1</v>
      </c>
      <c r="L66" s="29">
        <v>2</v>
      </c>
      <c r="M66" s="29"/>
    </row>
    <row r="67" spans="1:13" x14ac:dyDescent="0.15">
      <c r="A67" s="3"/>
      <c r="B67" s="28" t="s">
        <v>434</v>
      </c>
      <c r="C67" s="29" t="s">
        <v>297</v>
      </c>
      <c r="D67" s="29">
        <v>11</v>
      </c>
      <c r="E67" s="57">
        <v>5.82</v>
      </c>
      <c r="F67" s="57">
        <v>5.64</v>
      </c>
      <c r="G67" s="57">
        <f t="shared" ref="G67:G74" si="2">(H67*3-J67*3+K67-L67*0.5-M67)/D67</f>
        <v>0.18181818181818182</v>
      </c>
      <c r="H67" s="29">
        <v>1</v>
      </c>
      <c r="I67" s="29"/>
      <c r="J67" s="29"/>
      <c r="K67" s="29"/>
      <c r="L67" s="29">
        <v>2</v>
      </c>
      <c r="M67" s="29"/>
    </row>
    <row r="68" spans="1:13" x14ac:dyDescent="0.15">
      <c r="A68" s="3"/>
      <c r="B68" s="28" t="s">
        <v>437</v>
      </c>
      <c r="C68" s="29" t="s">
        <v>299</v>
      </c>
      <c r="D68" s="29">
        <v>18</v>
      </c>
      <c r="E68" s="57">
        <v>5.81</v>
      </c>
      <c r="F68" s="57">
        <v>5.5</v>
      </c>
      <c r="G68" s="56">
        <f t="shared" si="2"/>
        <v>0.41666666666666669</v>
      </c>
      <c r="H68" s="29">
        <v>3</v>
      </c>
      <c r="I68" s="29">
        <v>1</v>
      </c>
      <c r="J68" s="29"/>
      <c r="K68" s="29"/>
      <c r="L68" s="29">
        <v>3</v>
      </c>
      <c r="M68" s="29"/>
    </row>
    <row r="69" spans="1:13" x14ac:dyDescent="0.15">
      <c r="A69" s="3"/>
      <c r="B69" s="28" t="s">
        <v>436</v>
      </c>
      <c r="C69" s="29" t="s">
        <v>291</v>
      </c>
      <c r="D69" s="29">
        <v>11</v>
      </c>
      <c r="E69" s="57">
        <v>5.77</v>
      </c>
      <c r="F69" s="57">
        <v>5.32</v>
      </c>
      <c r="G69" s="56">
        <f t="shared" si="2"/>
        <v>0.45454545454545453</v>
      </c>
      <c r="H69" s="29">
        <v>2</v>
      </c>
      <c r="I69" s="29"/>
      <c r="J69" s="29"/>
      <c r="K69" s="29"/>
      <c r="L69" s="29">
        <v>2</v>
      </c>
      <c r="M69" s="29"/>
    </row>
    <row r="70" spans="1:13" x14ac:dyDescent="0.15">
      <c r="A70" s="3"/>
      <c r="B70" s="28" t="s">
        <v>489</v>
      </c>
      <c r="C70" s="29" t="s">
        <v>308</v>
      </c>
      <c r="D70" s="29">
        <v>20</v>
      </c>
      <c r="E70" s="57">
        <v>5.6</v>
      </c>
      <c r="F70" s="57">
        <v>5.42</v>
      </c>
      <c r="G70" s="57">
        <f t="shared" si="2"/>
        <v>0.27500000000000002</v>
      </c>
      <c r="H70" s="29">
        <v>2</v>
      </c>
      <c r="I70" s="29"/>
      <c r="J70" s="29"/>
      <c r="K70" s="29"/>
      <c r="L70" s="29">
        <v>1</v>
      </c>
      <c r="M70" s="29"/>
    </row>
    <row r="71" spans="1:13" x14ac:dyDescent="0.15">
      <c r="A71" s="3"/>
      <c r="B71" s="28" t="s">
        <v>490</v>
      </c>
      <c r="C71" s="29" t="s">
        <v>308</v>
      </c>
      <c r="D71" s="29">
        <v>18</v>
      </c>
      <c r="E71" s="57">
        <v>5.25</v>
      </c>
      <c r="F71" s="57">
        <v>5.28</v>
      </c>
      <c r="G71" s="57">
        <f t="shared" si="2"/>
        <v>-2.7777777777777776E-2</v>
      </c>
      <c r="H71" s="29">
        <v>1</v>
      </c>
      <c r="I71" s="29"/>
      <c r="J71" s="29">
        <v>1</v>
      </c>
      <c r="K71" s="29"/>
      <c r="L71" s="29">
        <v>1</v>
      </c>
      <c r="M71" s="29"/>
    </row>
    <row r="72" spans="1:13" x14ac:dyDescent="0.15">
      <c r="A72" s="3"/>
      <c r="B72" s="28" t="s">
        <v>491</v>
      </c>
      <c r="C72" s="29" t="s">
        <v>292</v>
      </c>
      <c r="D72" s="29">
        <v>10</v>
      </c>
      <c r="E72" s="57">
        <v>5.15</v>
      </c>
      <c r="F72" s="57">
        <v>5.25</v>
      </c>
      <c r="G72" s="57">
        <f t="shared" si="2"/>
        <v>-0.1</v>
      </c>
      <c r="H72" s="29"/>
      <c r="I72" s="29"/>
      <c r="J72" s="29"/>
      <c r="K72" s="29"/>
      <c r="L72" s="29"/>
      <c r="M72" s="29">
        <v>1</v>
      </c>
    </row>
    <row r="73" spans="1:13" x14ac:dyDescent="0.15">
      <c r="A73" s="3"/>
      <c r="B73" s="28" t="s">
        <v>425</v>
      </c>
      <c r="C73" s="29" t="s">
        <v>285</v>
      </c>
      <c r="D73" s="29">
        <v>14</v>
      </c>
      <c r="E73" s="57">
        <v>5.14</v>
      </c>
      <c r="F73" s="57">
        <v>5.21</v>
      </c>
      <c r="G73" s="57">
        <f t="shared" si="2"/>
        <v>-7.1428571428571425E-2</v>
      </c>
      <c r="H73" s="29"/>
      <c r="I73" s="29"/>
      <c r="J73" s="29"/>
      <c r="K73" s="29"/>
      <c r="L73" s="29"/>
      <c r="M73" s="29">
        <v>1</v>
      </c>
    </row>
    <row r="74" spans="1:13" x14ac:dyDescent="0.15">
      <c r="A74" s="3"/>
      <c r="B74" s="28" t="s">
        <v>492</v>
      </c>
      <c r="C74" s="29" t="s">
        <v>308</v>
      </c>
      <c r="D74" s="29">
        <v>10</v>
      </c>
      <c r="E74" s="57">
        <v>5.0999999999999996</v>
      </c>
      <c r="F74" s="57">
        <v>5.15</v>
      </c>
      <c r="G74" s="57">
        <f t="shared" si="2"/>
        <v>-0.05</v>
      </c>
      <c r="H74" s="29"/>
      <c r="I74" s="29"/>
      <c r="J74" s="29"/>
      <c r="K74" s="29"/>
      <c r="L74" s="29">
        <v>1</v>
      </c>
      <c r="M74" s="29"/>
    </row>
    <row r="75" spans="1:13" x14ac:dyDescent="0.15">
      <c r="A75" s="3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</row>
    <row r="76" spans="1:13" x14ac:dyDescent="0.15">
      <c r="A76" s="3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</row>
    <row r="77" spans="1:13" x14ac:dyDescent="0.15">
      <c r="A77" s="3"/>
    </row>
    <row r="78" spans="1:13" x14ac:dyDescent="0.15">
      <c r="A78" s="3"/>
    </row>
    <row r="79" spans="1:13" x14ac:dyDescent="0.15">
      <c r="A79" s="3"/>
    </row>
    <row r="80" spans="1:13" x14ac:dyDescent="0.15">
      <c r="A80" s="3"/>
    </row>
    <row r="81" spans="1:13" x14ac:dyDescent="0.15">
      <c r="A81" s="3"/>
    </row>
    <row r="82" spans="1:13" x14ac:dyDescent="0.15">
      <c r="A82" s="3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</row>
    <row r="83" spans="1:13" x14ac:dyDescent="0.15">
      <c r="A83" s="3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</row>
    <row r="84" spans="1:13" x14ac:dyDescent="0.15">
      <c r="A84" s="3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</row>
    <row r="85" spans="1:13" x14ac:dyDescent="0.15">
      <c r="A85" s="3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</row>
    <row r="86" spans="1:13" x14ac:dyDescent="0.15">
      <c r="A86" s="3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</row>
    <row r="87" spans="1:13" x14ac:dyDescent="0.15">
      <c r="A87" s="3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</row>
    <row r="88" spans="1:13" x14ac:dyDescent="0.15">
      <c r="A88" s="3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</row>
    <row r="89" spans="1:13" x14ac:dyDescent="0.15">
      <c r="A89" s="3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</row>
    <row r="90" spans="1:13" x14ac:dyDescent="0.15">
      <c r="A90" s="3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</row>
    <row r="91" spans="1:13" x14ac:dyDescent="0.15">
      <c r="A91" s="3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</row>
    <row r="92" spans="1:13" x14ac:dyDescent="0.15">
      <c r="A92" s="3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</row>
    <row r="93" spans="1:13" x14ac:dyDescent="0.15">
      <c r="A93" s="3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</row>
    <row r="94" spans="1:13" x14ac:dyDescent="0.15">
      <c r="A94" s="3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</row>
    <row r="95" spans="1:13" x14ac:dyDescent="0.15">
      <c r="A95" s="3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</row>
    <row r="96" spans="1:13" x14ac:dyDescent="0.15">
      <c r="A96" s="3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</row>
    <row r="97" spans="1:13" x14ac:dyDescent="0.15">
      <c r="A97" s="3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</row>
    <row r="98" spans="1:13" x14ac:dyDescent="0.15">
      <c r="A98" s="3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</row>
    <row r="99" spans="1:13" x14ac:dyDescent="0.15">
      <c r="A99" s="3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</row>
    <row r="100" spans="1:13" x14ac:dyDescent="0.15">
      <c r="A100" s="3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</row>
    <row r="101" spans="1:13" x14ac:dyDescent="0.15">
      <c r="A101" s="3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</row>
    <row r="102" spans="1:13" x14ac:dyDescent="0.15">
      <c r="A102" s="3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</row>
    <row r="103" spans="1:13" x14ac:dyDescent="0.15">
      <c r="A103" s="3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</row>
    <row r="104" spans="1:13" x14ac:dyDescent="0.15">
      <c r="A104" s="3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</row>
    <row r="105" spans="1:13" x14ac:dyDescent="0.15">
      <c r="A105" s="3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</row>
    <row r="106" spans="1:13" x14ac:dyDescent="0.15">
      <c r="A106" s="3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</row>
    <row r="107" spans="1:13" x14ac:dyDescent="0.15">
      <c r="A107" s="3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</row>
    <row r="108" spans="1:13" x14ac:dyDescent="0.15">
      <c r="A108" s="3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</row>
    <row r="109" spans="1:13" x14ac:dyDescent="0.15">
      <c r="A109" s="3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</row>
    <row r="110" spans="1:13" x14ac:dyDescent="0.15">
      <c r="A110" s="3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</row>
    <row r="111" spans="1:13" x14ac:dyDescent="0.15">
      <c r="A111" s="3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</row>
    <row r="112" spans="1:13" x14ac:dyDescent="0.15">
      <c r="A112" s="3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</row>
    <row r="113" spans="1:13" x14ac:dyDescent="0.15">
      <c r="A113" s="3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</row>
    <row r="114" spans="1:13" x14ac:dyDescent="0.15">
      <c r="A114" s="3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</row>
    <row r="115" spans="1:13" x14ac:dyDescent="0.15">
      <c r="A115" s="3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</row>
    <row r="116" spans="1:13" x14ac:dyDescent="0.15">
      <c r="A116" s="3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</row>
    <row r="117" spans="1:13" x14ac:dyDescent="0.15">
      <c r="A117" s="3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</row>
    <row r="118" spans="1:13" x14ac:dyDescent="0.15">
      <c r="A118" s="3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</row>
    <row r="119" spans="1:13" x14ac:dyDescent="0.15">
      <c r="A119" s="3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</row>
    <row r="120" spans="1:13" x14ac:dyDescent="0.15">
      <c r="A120" s="3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</row>
    <row r="121" spans="1:13" x14ac:dyDescent="0.15">
      <c r="A121" s="3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</row>
    <row r="122" spans="1:13" x14ac:dyDescent="0.15">
      <c r="A122" s="3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</row>
    <row r="123" spans="1:13" x14ac:dyDescent="0.15">
      <c r="A123" s="3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</row>
    <row r="124" spans="1:13" x14ac:dyDescent="0.15">
      <c r="A124" s="3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</row>
    <row r="125" spans="1:13" x14ac:dyDescent="0.15">
      <c r="A125" s="3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</row>
    <row r="126" spans="1:13" x14ac:dyDescent="0.15">
      <c r="A126" s="3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</row>
    <row r="127" spans="1:13" x14ac:dyDescent="0.15">
      <c r="A127" s="3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</row>
  </sheetData>
  <mergeCells count="1">
    <mergeCell ref="I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12</vt:i4>
      </vt:variant>
    </vt:vector>
  </HeadingPairs>
  <TitlesOfParts>
    <vt:vector size="12" baseType="lpstr">
      <vt:lpstr>P andam</vt:lpstr>
      <vt:lpstr>P conf</vt:lpstr>
      <vt:lpstr>P (tt&gt;10)</vt:lpstr>
      <vt:lpstr>D andam</vt:lpstr>
      <vt:lpstr>D conf</vt:lpstr>
      <vt:lpstr>D (tt&gt;10)</vt:lpstr>
      <vt:lpstr>C andam</vt:lpstr>
      <vt:lpstr>C conf</vt:lpstr>
      <vt:lpstr>C (tt&gt;10)</vt:lpstr>
      <vt:lpstr>A andam</vt:lpstr>
      <vt:lpstr>A conf</vt:lpstr>
      <vt:lpstr>A (tt&gt;10)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Alessio</dc:creator>
  <cp:lastModifiedBy>Alessio</cp:lastModifiedBy>
  <dcterms:created xsi:type="dcterms:W3CDTF">2013-07-01T19:45:51Z</dcterms:created>
  <dcterms:modified xsi:type="dcterms:W3CDTF">2013-07-17T18:00:49Z</dcterms:modified>
</cp:coreProperties>
</file>