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288" windowWidth="16260" windowHeight="5592"/>
  </bookViews>
  <sheets>
    <sheet name="ordine conf" sheetId="7" r:id="rId1"/>
    <sheet name="ordine tot" sheetId="8" r:id="rId2"/>
    <sheet name="incroci" sheetId="6" r:id="rId3"/>
    <sheet name="portieri" sheetId="1" r:id="rId4"/>
    <sheet name="squadre" sheetId="5" r:id="rId5"/>
  </sheets>
  <definedNames>
    <definedName name="_xlnm._FilterDatabase" localSheetId="0" hidden="1">'ordine conf'!$B$5:$Z$45</definedName>
    <definedName name="_xlnm._FilterDatabase" localSheetId="1" hidden="1">'ordine tot'!$B$3:$AA$43</definedName>
  </definedNames>
  <calcPr calcId="145621"/>
</workbook>
</file>

<file path=xl/calcChain.xml><?xml version="1.0" encoding="utf-8"?>
<calcChain xmlns="http://schemas.openxmlformats.org/spreadsheetml/2006/main">
  <c r="AA38" i="8" l="1"/>
  <c r="Z38" i="8"/>
  <c r="Y38" i="8"/>
  <c r="X38" i="8"/>
  <c r="W38" i="8"/>
  <c r="AA12" i="8"/>
  <c r="Z12" i="8"/>
  <c r="Y12" i="8"/>
  <c r="X12" i="8"/>
  <c r="W12" i="8"/>
  <c r="AA36" i="8"/>
  <c r="Z36" i="8"/>
  <c r="Y36" i="8"/>
  <c r="X36" i="8"/>
  <c r="W36" i="8"/>
  <c r="AA4" i="8"/>
  <c r="Z4" i="8"/>
  <c r="Y4" i="8"/>
  <c r="X4" i="8"/>
  <c r="W4" i="8"/>
  <c r="AA17" i="8"/>
  <c r="Z17" i="8"/>
  <c r="Y17" i="8"/>
  <c r="X17" i="8"/>
  <c r="W17" i="8"/>
  <c r="AA24" i="8"/>
  <c r="Z24" i="8"/>
  <c r="Y24" i="8"/>
  <c r="X24" i="8"/>
  <c r="W24" i="8"/>
  <c r="AA34" i="8"/>
  <c r="Z34" i="8"/>
  <c r="Y34" i="8"/>
  <c r="X34" i="8"/>
  <c r="W34" i="8"/>
  <c r="AA28" i="8"/>
  <c r="Z28" i="8"/>
  <c r="Y28" i="8"/>
  <c r="X28" i="8"/>
  <c r="W28" i="8"/>
  <c r="AA43" i="8"/>
  <c r="Z43" i="8"/>
  <c r="Y43" i="8"/>
  <c r="X43" i="8"/>
  <c r="W43" i="8"/>
  <c r="AA27" i="8"/>
  <c r="Z27" i="8"/>
  <c r="Y27" i="8"/>
  <c r="X27" i="8"/>
  <c r="W27" i="8"/>
  <c r="AA31" i="8"/>
  <c r="Z31" i="8"/>
  <c r="Y31" i="8"/>
  <c r="X31" i="8"/>
  <c r="W31" i="8"/>
  <c r="AA20" i="8"/>
  <c r="Z20" i="8"/>
  <c r="Y20" i="8"/>
  <c r="X20" i="8"/>
  <c r="W20" i="8"/>
  <c r="AA39" i="8"/>
  <c r="Z39" i="8"/>
  <c r="Y39" i="8"/>
  <c r="X39" i="8"/>
  <c r="W39" i="8"/>
  <c r="AA41" i="8"/>
  <c r="Z41" i="8"/>
  <c r="Y41" i="8"/>
  <c r="X41" i="8"/>
  <c r="W41" i="8"/>
  <c r="AA42" i="8"/>
  <c r="Z42" i="8"/>
  <c r="Y42" i="8"/>
  <c r="X42" i="8"/>
  <c r="W42" i="8"/>
  <c r="AA7" i="8"/>
  <c r="Z7" i="8"/>
  <c r="Y7" i="8"/>
  <c r="X7" i="8"/>
  <c r="W7" i="8"/>
  <c r="AA13" i="8"/>
  <c r="Z13" i="8"/>
  <c r="Y13" i="8"/>
  <c r="X13" i="8"/>
  <c r="W13" i="8"/>
  <c r="AA32" i="8"/>
  <c r="Z32" i="8"/>
  <c r="Y32" i="8"/>
  <c r="X32" i="8"/>
  <c r="W32" i="8"/>
  <c r="AA30" i="8"/>
  <c r="Z30" i="8"/>
  <c r="Y30" i="8"/>
  <c r="X30" i="8"/>
  <c r="W30" i="8"/>
  <c r="AA37" i="8"/>
  <c r="Z37" i="8"/>
  <c r="Y37" i="8"/>
  <c r="X37" i="8"/>
  <c r="W37" i="8"/>
  <c r="U38" i="8"/>
  <c r="T38" i="8"/>
  <c r="S38" i="8"/>
  <c r="R38" i="8"/>
  <c r="Q38" i="8"/>
  <c r="U12" i="8"/>
  <c r="T12" i="8"/>
  <c r="S12" i="8"/>
  <c r="R12" i="8"/>
  <c r="Q12" i="8"/>
  <c r="U36" i="8"/>
  <c r="T36" i="8"/>
  <c r="S36" i="8"/>
  <c r="R36" i="8"/>
  <c r="Q36" i="8"/>
  <c r="U4" i="8"/>
  <c r="T4" i="8"/>
  <c r="S4" i="8"/>
  <c r="R4" i="8"/>
  <c r="Q4" i="8"/>
  <c r="U17" i="8"/>
  <c r="T17" i="8"/>
  <c r="S17" i="8"/>
  <c r="R17" i="8"/>
  <c r="Q17" i="8"/>
  <c r="U24" i="8"/>
  <c r="T24" i="8"/>
  <c r="S24" i="8"/>
  <c r="R24" i="8"/>
  <c r="Q24" i="8"/>
  <c r="U34" i="8"/>
  <c r="T34" i="8"/>
  <c r="S34" i="8"/>
  <c r="R34" i="8"/>
  <c r="Q34" i="8"/>
  <c r="U28" i="8"/>
  <c r="T28" i="8"/>
  <c r="S28" i="8"/>
  <c r="R28" i="8"/>
  <c r="Q28" i="8"/>
  <c r="U43" i="8"/>
  <c r="T43" i="8"/>
  <c r="S43" i="8"/>
  <c r="R43" i="8"/>
  <c r="Q43" i="8"/>
  <c r="U27" i="8"/>
  <c r="T27" i="8"/>
  <c r="S27" i="8"/>
  <c r="R27" i="8"/>
  <c r="Q27" i="8"/>
  <c r="U31" i="8"/>
  <c r="T31" i="8"/>
  <c r="S31" i="8"/>
  <c r="R31" i="8"/>
  <c r="Q31" i="8"/>
  <c r="U20" i="8"/>
  <c r="T20" i="8"/>
  <c r="S20" i="8"/>
  <c r="R20" i="8"/>
  <c r="Q20" i="8"/>
  <c r="U39" i="8"/>
  <c r="T39" i="8"/>
  <c r="S39" i="8"/>
  <c r="R39" i="8"/>
  <c r="Q39" i="8"/>
  <c r="U41" i="8"/>
  <c r="T41" i="8"/>
  <c r="S41" i="8"/>
  <c r="R41" i="8"/>
  <c r="Q41" i="8"/>
  <c r="U42" i="8"/>
  <c r="T42" i="8"/>
  <c r="S42" i="8"/>
  <c r="R42" i="8"/>
  <c r="Q42" i="8"/>
  <c r="U7" i="8"/>
  <c r="T7" i="8"/>
  <c r="S7" i="8"/>
  <c r="R7" i="8"/>
  <c r="Q7" i="8"/>
  <c r="U13" i="8"/>
  <c r="T13" i="8"/>
  <c r="S13" i="8"/>
  <c r="R13" i="8"/>
  <c r="Q13" i="8"/>
  <c r="U32" i="8"/>
  <c r="T32" i="8"/>
  <c r="S32" i="8"/>
  <c r="R32" i="8"/>
  <c r="Q32" i="8"/>
  <c r="U30" i="8"/>
  <c r="T30" i="8"/>
  <c r="S30" i="8"/>
  <c r="R30" i="8"/>
  <c r="Q30" i="8"/>
  <c r="T37" i="8"/>
  <c r="S37" i="8"/>
  <c r="R37" i="8"/>
  <c r="Q37" i="8"/>
  <c r="U37" i="8"/>
  <c r="O6" i="8"/>
  <c r="N6" i="8"/>
  <c r="M6" i="8"/>
  <c r="K6" i="8"/>
  <c r="O11" i="8"/>
  <c r="N11" i="8"/>
  <c r="M11" i="8"/>
  <c r="L11" i="8"/>
  <c r="K11" i="8"/>
  <c r="O16" i="8"/>
  <c r="N16" i="8"/>
  <c r="M16" i="8"/>
  <c r="L16" i="8"/>
  <c r="K16" i="8"/>
  <c r="O5" i="8"/>
  <c r="N5" i="8"/>
  <c r="M5" i="8"/>
  <c r="L5" i="8"/>
  <c r="K5" i="8"/>
  <c r="O19" i="8"/>
  <c r="N19" i="8"/>
  <c r="M19" i="8"/>
  <c r="L19" i="8"/>
  <c r="K19" i="8"/>
  <c r="O25" i="8"/>
  <c r="N25" i="8"/>
  <c r="M25" i="8"/>
  <c r="L25" i="8"/>
  <c r="K25" i="8"/>
  <c r="O15" i="8"/>
  <c r="N15" i="8"/>
  <c r="M15" i="8"/>
  <c r="L15" i="8"/>
  <c r="K15" i="8"/>
  <c r="O10" i="8"/>
  <c r="N10" i="8"/>
  <c r="M10" i="8"/>
  <c r="L10" i="8"/>
  <c r="K10" i="8"/>
  <c r="O35" i="8"/>
  <c r="N35" i="8"/>
  <c r="M35" i="8"/>
  <c r="L35" i="8"/>
  <c r="K35" i="8"/>
  <c r="O9" i="8"/>
  <c r="N9" i="8"/>
  <c r="M9" i="8"/>
  <c r="L9" i="8"/>
  <c r="K9" i="8"/>
  <c r="O23" i="8"/>
  <c r="N23" i="8"/>
  <c r="M23" i="8"/>
  <c r="L23" i="8"/>
  <c r="K23" i="8"/>
  <c r="O18" i="8"/>
  <c r="N18" i="8"/>
  <c r="M18" i="8"/>
  <c r="L18" i="8"/>
  <c r="K18" i="8"/>
  <c r="O8" i="8"/>
  <c r="N8" i="8"/>
  <c r="M8" i="8"/>
  <c r="L8" i="8"/>
  <c r="K8" i="8"/>
  <c r="O22" i="8"/>
  <c r="N22" i="8"/>
  <c r="M22" i="8"/>
  <c r="L22" i="8"/>
  <c r="K22" i="8"/>
  <c r="O33" i="8"/>
  <c r="N33" i="8"/>
  <c r="M33" i="8"/>
  <c r="L33" i="8"/>
  <c r="K33" i="8"/>
  <c r="O26" i="8"/>
  <c r="N26" i="8"/>
  <c r="M26" i="8"/>
  <c r="L26" i="8"/>
  <c r="K26" i="8"/>
  <c r="O29" i="8"/>
  <c r="N29" i="8"/>
  <c r="M29" i="8"/>
  <c r="L29" i="8"/>
  <c r="K29" i="8"/>
  <c r="O14" i="8"/>
  <c r="N14" i="8"/>
  <c r="M14" i="8"/>
  <c r="L14" i="8"/>
  <c r="K14" i="8"/>
  <c r="O40" i="8"/>
  <c r="N40" i="8"/>
  <c r="M40" i="8"/>
  <c r="L40" i="8"/>
  <c r="K40" i="8"/>
  <c r="O21" i="8"/>
  <c r="N21" i="8"/>
  <c r="M21" i="8"/>
  <c r="L21" i="8"/>
  <c r="K21" i="8"/>
  <c r="L6" i="8"/>
  <c r="L7" i="8"/>
  <c r="C14" i="8"/>
  <c r="C35" i="8"/>
  <c r="C40" i="8"/>
  <c r="D69" i="6"/>
  <c r="E69" i="6"/>
  <c r="F69" i="6"/>
  <c r="G69" i="6"/>
  <c r="H69" i="6"/>
  <c r="I69" i="6"/>
  <c r="J69" i="6"/>
  <c r="K69" i="6"/>
  <c r="L69" i="6"/>
  <c r="M69" i="6"/>
  <c r="N69" i="6"/>
  <c r="O69" i="6"/>
  <c r="P69" i="6"/>
  <c r="Q69" i="6"/>
  <c r="R69" i="6"/>
  <c r="S69" i="6"/>
  <c r="T69" i="6"/>
  <c r="U69" i="6"/>
  <c r="V69" i="6"/>
  <c r="C69" i="6"/>
  <c r="AX68" i="6"/>
  <c r="AY68" i="6"/>
  <c r="AZ68" i="6"/>
  <c r="BA68" i="6"/>
  <c r="BB68" i="6"/>
  <c r="BC68" i="6"/>
  <c r="BD68" i="6"/>
  <c r="BE68" i="6"/>
  <c r="BF68" i="6"/>
  <c r="BG68" i="6"/>
  <c r="BH68" i="6"/>
  <c r="BI68" i="6"/>
  <c r="BJ68" i="6"/>
  <c r="BK68" i="6"/>
  <c r="BL68" i="6"/>
  <c r="BM68" i="6"/>
  <c r="BN68" i="6"/>
  <c r="BO68" i="6"/>
  <c r="BP68" i="6"/>
  <c r="AW68" i="6"/>
  <c r="AA45" i="6"/>
  <c r="AB45" i="6"/>
  <c r="AC45" i="6"/>
  <c r="AD45" i="6"/>
  <c r="AE45" i="6"/>
  <c r="AF45" i="6"/>
  <c r="AG45" i="6"/>
  <c r="AH45" i="6"/>
  <c r="AI45" i="6"/>
  <c r="AJ45" i="6"/>
  <c r="AK45" i="6"/>
  <c r="AL45" i="6"/>
  <c r="AM45" i="6"/>
  <c r="AN45" i="6"/>
  <c r="AO45" i="6"/>
  <c r="AP45" i="6"/>
  <c r="AQ45" i="6"/>
  <c r="AR45" i="6"/>
  <c r="AS45" i="6"/>
  <c r="Z45" i="6"/>
  <c r="D45" i="6"/>
  <c r="E45" i="6"/>
  <c r="F45" i="6"/>
  <c r="G45" i="6"/>
  <c r="H45" i="6"/>
  <c r="I45" i="6"/>
  <c r="J45" i="6"/>
  <c r="K45" i="6"/>
  <c r="L45" i="6"/>
  <c r="M45" i="6"/>
  <c r="N45" i="6"/>
  <c r="O45" i="6"/>
  <c r="P45" i="6"/>
  <c r="Q45" i="6"/>
  <c r="R45" i="6"/>
  <c r="S45" i="6"/>
  <c r="T45" i="6"/>
  <c r="U45" i="6"/>
  <c r="V45" i="6"/>
  <c r="C45" i="6"/>
  <c r="D42" i="1"/>
  <c r="E42" i="1"/>
  <c r="F42" i="1"/>
  <c r="G42" i="1"/>
  <c r="H42" i="1"/>
  <c r="I42" i="1"/>
  <c r="J42" i="1"/>
  <c r="M32" i="7" s="1"/>
  <c r="K42" i="1"/>
  <c r="M6" i="7" s="1"/>
  <c r="L42" i="1"/>
  <c r="M42" i="1"/>
  <c r="N42" i="1"/>
  <c r="O42" i="1"/>
  <c r="M43" i="7" s="1"/>
  <c r="P42" i="1"/>
  <c r="Q42" i="1"/>
  <c r="R42" i="1"/>
  <c r="M44" i="7" s="1"/>
  <c r="S42" i="1"/>
  <c r="M41" i="7" s="1"/>
  <c r="T42" i="1"/>
  <c r="U42" i="1"/>
  <c r="V42" i="1"/>
  <c r="C42" i="1"/>
  <c r="M39" i="7" s="1"/>
  <c r="CP42" i="1"/>
  <c r="CO42" i="1"/>
  <c r="CN42" i="1"/>
  <c r="CM42" i="1"/>
  <c r="AS53" i="1" s="1"/>
  <c r="R41" i="7" s="1"/>
  <c r="CL42" i="1"/>
  <c r="AR53" i="1" s="1"/>
  <c r="R44" i="7" s="1"/>
  <c r="CK42" i="1"/>
  <c r="CJ42" i="1"/>
  <c r="CI42" i="1"/>
  <c r="AO53" i="1" s="1"/>
  <c r="CH42" i="1"/>
  <c r="CG42" i="1"/>
  <c r="CF42" i="1"/>
  <c r="CE42" i="1"/>
  <c r="AK53" i="1" s="1"/>
  <c r="R6" i="7" s="1"/>
  <c r="CD42" i="1"/>
  <c r="AJ53" i="1" s="1"/>
  <c r="R32" i="7" s="1"/>
  <c r="CC42" i="1"/>
  <c r="CB42" i="1"/>
  <c r="CA42" i="1"/>
  <c r="AG53" i="1" s="1"/>
  <c r="BZ42" i="1"/>
  <c r="BY42" i="1"/>
  <c r="BX42" i="1"/>
  <c r="BW42" i="1"/>
  <c r="AC53" i="1" s="1"/>
  <c r="R39" i="7" s="1"/>
  <c r="BA42" i="1"/>
  <c r="BB42" i="1"/>
  <c r="BC42" i="1"/>
  <c r="AF52" i="1" s="1"/>
  <c r="BD42" i="1"/>
  <c r="BE42" i="1"/>
  <c r="BF42" i="1"/>
  <c r="AI52" i="1" s="1"/>
  <c r="BG42" i="1"/>
  <c r="AJ52" i="1" s="1"/>
  <c r="BH42" i="1"/>
  <c r="AK52" i="1" s="1"/>
  <c r="BI42" i="1"/>
  <c r="BJ42" i="1"/>
  <c r="BK42" i="1"/>
  <c r="AN52" i="1" s="1"/>
  <c r="BL42" i="1"/>
  <c r="BM42" i="1"/>
  <c r="BN42" i="1"/>
  <c r="AQ52" i="1" s="1"/>
  <c r="BO42" i="1"/>
  <c r="AR52" i="1" s="1"/>
  <c r="BP42" i="1"/>
  <c r="AS52" i="1" s="1"/>
  <c r="BQ42" i="1"/>
  <c r="BR42" i="1"/>
  <c r="BS42" i="1"/>
  <c r="AV52" i="1" s="1"/>
  <c r="AZ42" i="1"/>
  <c r="AC52" i="1" s="1"/>
  <c r="D8" i="7"/>
  <c r="C6" i="8" s="1"/>
  <c r="D10" i="7"/>
  <c r="C8" i="8" s="1"/>
  <c r="D11" i="7"/>
  <c r="C11" i="8" s="1"/>
  <c r="D12" i="7"/>
  <c r="C10" i="8" s="1"/>
  <c r="D13" i="7"/>
  <c r="C9" i="8" s="1"/>
  <c r="D18" i="7"/>
  <c r="C15" i="8" s="1"/>
  <c r="D16" i="7"/>
  <c r="D17" i="7"/>
  <c r="C16" i="8" s="1"/>
  <c r="D20" i="7"/>
  <c r="C18" i="8" s="1"/>
  <c r="D21" i="7"/>
  <c r="C19" i="8" s="1"/>
  <c r="D24" i="7"/>
  <c r="C22" i="8" s="1"/>
  <c r="D23" i="7"/>
  <c r="C21" i="8" s="1"/>
  <c r="D25" i="7"/>
  <c r="C23" i="8" s="1"/>
  <c r="D27" i="7"/>
  <c r="C25" i="8" s="1"/>
  <c r="D28" i="7"/>
  <c r="C26" i="8" s="1"/>
  <c r="D31" i="7"/>
  <c r="C29" i="8" s="1"/>
  <c r="D35" i="7"/>
  <c r="C33" i="8" s="1"/>
  <c r="D37" i="7"/>
  <c r="D42" i="7"/>
  <c r="D7" i="7"/>
  <c r="C5" i="8" s="1"/>
  <c r="D70" i="6"/>
  <c r="E70" i="6"/>
  <c r="F70" i="6"/>
  <c r="G70" i="6"/>
  <c r="H70" i="6"/>
  <c r="I70" i="6"/>
  <c r="J70" i="6"/>
  <c r="K70" i="6"/>
  <c r="L70" i="6"/>
  <c r="M70" i="6"/>
  <c r="N70" i="6"/>
  <c r="O70" i="6"/>
  <c r="P70" i="6"/>
  <c r="Q70" i="6"/>
  <c r="R70" i="6"/>
  <c r="S70" i="6"/>
  <c r="T70" i="6"/>
  <c r="U70" i="6"/>
  <c r="V70" i="6"/>
  <c r="C70" i="6"/>
  <c r="W69" i="6"/>
  <c r="R9" i="7"/>
  <c r="R22" i="7"/>
  <c r="Q29" i="7"/>
  <c r="Q43" i="7"/>
  <c r="Q30" i="7"/>
  <c r="R30" i="7"/>
  <c r="R19" i="7"/>
  <c r="R33" i="7"/>
  <c r="AP50" i="1"/>
  <c r="P15" i="7" s="1"/>
  <c r="AD52" i="1"/>
  <c r="AE52" i="1"/>
  <c r="AG52" i="1"/>
  <c r="AH52" i="1"/>
  <c r="AL52" i="1"/>
  <c r="AL50" i="1" s="1"/>
  <c r="P9" i="7" s="1"/>
  <c r="AM52" i="1"/>
  <c r="AO52" i="1"/>
  <c r="AP52" i="1"/>
  <c r="Q15" i="7" s="1"/>
  <c r="AT52" i="1"/>
  <c r="Q33" i="7" s="1"/>
  <c r="AU52" i="1"/>
  <c r="AD53" i="1"/>
  <c r="R40" i="7" s="1"/>
  <c r="AE53" i="1"/>
  <c r="R34" i="7" s="1"/>
  <c r="AF53" i="1"/>
  <c r="AH53" i="1"/>
  <c r="AH50" i="1" s="1"/>
  <c r="P30" i="7" s="1"/>
  <c r="AI53" i="1"/>
  <c r="R36" i="7" s="1"/>
  <c r="AL53" i="1"/>
  <c r="AM53" i="1"/>
  <c r="AN53" i="1"/>
  <c r="R14" i="7" s="1"/>
  <c r="AP53" i="1"/>
  <c r="R15" i="7" s="1"/>
  <c r="AQ53" i="1"/>
  <c r="R45" i="7" s="1"/>
  <c r="AT53" i="1"/>
  <c r="AU53" i="1"/>
  <c r="R38" i="7" s="1"/>
  <c r="AV53" i="1"/>
  <c r="R26" i="7" s="1"/>
  <c r="M22" i="7"/>
  <c r="M36" i="7"/>
  <c r="M40" i="7"/>
  <c r="M33" i="7"/>
  <c r="M34" i="7"/>
  <c r="M29" i="7"/>
  <c r="M30" i="7"/>
  <c r="M9" i="7"/>
  <c r="M19" i="7"/>
  <c r="M14" i="7"/>
  <c r="M15" i="7"/>
  <c r="M45" i="7"/>
  <c r="M38" i="7"/>
  <c r="M26" i="7"/>
  <c r="V45" i="8"/>
  <c r="AW53" i="1"/>
  <c r="AX53" i="1"/>
  <c r="AW54" i="1"/>
  <c r="AX54" i="1"/>
  <c r="R43" i="7" l="1"/>
  <c r="AO50" i="1"/>
  <c r="P43" i="7" s="1"/>
  <c r="AG50" i="1"/>
  <c r="P29" i="7" s="1"/>
  <c r="R29" i="7"/>
  <c r="AM50" i="1"/>
  <c r="P19" i="7" s="1"/>
  <c r="AU50" i="1"/>
  <c r="P38" i="7" s="1"/>
  <c r="AE50" i="1"/>
  <c r="P34" i="7" s="1"/>
  <c r="AD50" i="1"/>
  <c r="P40" i="7" s="1"/>
  <c r="Q41" i="7"/>
  <c r="AS50" i="1"/>
  <c r="P41" i="7" s="1"/>
  <c r="AK50" i="1"/>
  <c r="P6" i="7" s="1"/>
  <c r="Q6" i="7"/>
  <c r="Q44" i="7"/>
  <c r="AR50" i="1"/>
  <c r="P44" i="7" s="1"/>
  <c r="AJ50" i="1"/>
  <c r="P32" i="7" s="1"/>
  <c r="Q32" i="7"/>
  <c r="AQ50" i="1"/>
  <c r="P45" i="7" s="1"/>
  <c r="Q45" i="7"/>
  <c r="AI50" i="1"/>
  <c r="P36" i="7" s="1"/>
  <c r="Q36" i="7"/>
  <c r="Q26" i="7"/>
  <c r="AV50" i="1"/>
  <c r="P26" i="7" s="1"/>
  <c r="Q14" i="7"/>
  <c r="AN50" i="1"/>
  <c r="P14" i="7" s="1"/>
  <c r="Q22" i="7"/>
  <c r="AF50" i="1"/>
  <c r="P22" i="7" s="1"/>
  <c r="Q40" i="7"/>
  <c r="Q19" i="7"/>
  <c r="Q38" i="7"/>
  <c r="Q9" i="7"/>
  <c r="AT50" i="1"/>
  <c r="P33" i="7" s="1"/>
  <c r="Q34" i="7"/>
  <c r="Q39" i="7"/>
  <c r="AC50" i="1"/>
  <c r="P39" i="7" s="1"/>
  <c r="AJ6" i="6"/>
  <c r="AK6" i="6"/>
  <c r="AL6" i="6"/>
  <c r="AM6" i="6"/>
  <c r="AN6" i="6"/>
  <c r="AO6" i="6"/>
  <c r="AP6" i="6"/>
  <c r="AQ6" i="6"/>
  <c r="AR6" i="6"/>
  <c r="AS6" i="6"/>
  <c r="AJ7" i="6"/>
  <c r="AK7" i="6"/>
  <c r="AL7" i="6"/>
  <c r="AM7" i="6"/>
  <c r="AN7" i="6"/>
  <c r="AO7" i="6"/>
  <c r="AP7" i="6"/>
  <c r="AQ7" i="6"/>
  <c r="AR7" i="6"/>
  <c r="AS7" i="6"/>
  <c r="AJ8" i="6"/>
  <c r="AK8" i="6"/>
  <c r="AL8" i="6"/>
  <c r="AM8" i="6"/>
  <c r="AN8" i="6"/>
  <c r="AO8" i="6"/>
  <c r="AP8" i="6"/>
  <c r="AQ8" i="6"/>
  <c r="AR8" i="6"/>
  <c r="AS8" i="6"/>
  <c r="AJ9" i="6"/>
  <c r="AK9" i="6"/>
  <c r="AL9" i="6"/>
  <c r="AM9" i="6"/>
  <c r="AN9" i="6"/>
  <c r="AO9" i="6"/>
  <c r="AP9" i="6"/>
  <c r="AQ9" i="6"/>
  <c r="AR9" i="6"/>
  <c r="AS9" i="6"/>
  <c r="AJ10" i="6"/>
  <c r="AK10" i="6"/>
  <c r="AL10" i="6"/>
  <c r="AM10" i="6"/>
  <c r="AN10" i="6"/>
  <c r="AO10" i="6"/>
  <c r="AP10" i="6"/>
  <c r="AQ10" i="6"/>
  <c r="AR10" i="6"/>
  <c r="AS10" i="6"/>
  <c r="AJ11" i="6"/>
  <c r="AK11" i="6"/>
  <c r="AL11" i="6"/>
  <c r="AM11" i="6"/>
  <c r="AN11" i="6"/>
  <c r="AO11" i="6"/>
  <c r="AP11" i="6"/>
  <c r="AQ11" i="6"/>
  <c r="AR11" i="6"/>
  <c r="AS11" i="6"/>
  <c r="AJ12" i="6"/>
  <c r="AK12" i="6"/>
  <c r="AL12" i="6"/>
  <c r="AM12" i="6"/>
  <c r="AN12" i="6"/>
  <c r="AO12" i="6"/>
  <c r="AP12" i="6"/>
  <c r="AQ12" i="6"/>
  <c r="AR12" i="6"/>
  <c r="AS12" i="6"/>
  <c r="AJ13" i="6"/>
  <c r="AK13" i="6"/>
  <c r="AL13" i="6"/>
  <c r="AM13" i="6"/>
  <c r="AN13" i="6"/>
  <c r="AO13" i="6"/>
  <c r="AP13" i="6"/>
  <c r="AQ13" i="6"/>
  <c r="AR13" i="6"/>
  <c r="AS13" i="6"/>
  <c r="AJ14" i="6"/>
  <c r="AK14" i="6"/>
  <c r="AL14" i="6"/>
  <c r="AM14" i="6"/>
  <c r="AN14" i="6"/>
  <c r="AO14" i="6"/>
  <c r="AP14" i="6"/>
  <c r="AQ14" i="6"/>
  <c r="AR14" i="6"/>
  <c r="AS14" i="6"/>
  <c r="AJ15" i="6"/>
  <c r="AK15" i="6"/>
  <c r="AL15" i="6"/>
  <c r="AM15" i="6"/>
  <c r="AN15" i="6"/>
  <c r="AO15" i="6"/>
  <c r="AP15" i="6"/>
  <c r="AQ15" i="6"/>
  <c r="AR15" i="6"/>
  <c r="AS15" i="6"/>
  <c r="AJ16" i="6"/>
  <c r="AK16" i="6"/>
  <c r="AL16" i="6"/>
  <c r="AM16" i="6"/>
  <c r="AN16" i="6"/>
  <c r="AO16" i="6"/>
  <c r="AP16" i="6"/>
  <c r="AQ16" i="6"/>
  <c r="AR16" i="6"/>
  <c r="AS16" i="6"/>
  <c r="AJ17" i="6"/>
  <c r="AK17" i="6"/>
  <c r="AL17" i="6"/>
  <c r="AM17" i="6"/>
  <c r="AN17" i="6"/>
  <c r="AO17" i="6"/>
  <c r="AP17" i="6"/>
  <c r="AQ17" i="6"/>
  <c r="AR17" i="6"/>
  <c r="AS17" i="6"/>
  <c r="AJ18" i="6"/>
  <c r="AK18" i="6"/>
  <c r="AL18" i="6"/>
  <c r="AM18" i="6"/>
  <c r="AN18" i="6"/>
  <c r="AO18" i="6"/>
  <c r="AP18" i="6"/>
  <c r="AQ18" i="6"/>
  <c r="AR18" i="6"/>
  <c r="AS18" i="6"/>
  <c r="AJ19" i="6"/>
  <c r="AK19" i="6"/>
  <c r="AL19" i="6"/>
  <c r="AM19" i="6"/>
  <c r="AN19" i="6"/>
  <c r="AO19" i="6"/>
  <c r="AP19" i="6"/>
  <c r="AQ19" i="6"/>
  <c r="AR19" i="6"/>
  <c r="AS19" i="6"/>
  <c r="AJ20" i="6"/>
  <c r="AK20" i="6"/>
  <c r="AL20" i="6"/>
  <c r="AM20" i="6"/>
  <c r="AN20" i="6"/>
  <c r="AO20" i="6"/>
  <c r="AP20" i="6"/>
  <c r="AQ20" i="6"/>
  <c r="AR20" i="6"/>
  <c r="AS20" i="6"/>
  <c r="AJ21" i="6"/>
  <c r="AK21" i="6"/>
  <c r="AL21" i="6"/>
  <c r="AM21" i="6"/>
  <c r="AN21" i="6"/>
  <c r="AO21" i="6"/>
  <c r="AP21" i="6"/>
  <c r="AQ21" i="6"/>
  <c r="AR21" i="6"/>
  <c r="AS21" i="6"/>
  <c r="AJ22" i="6"/>
  <c r="AK22" i="6"/>
  <c r="AL22" i="6"/>
  <c r="AM22" i="6"/>
  <c r="AN22" i="6"/>
  <c r="AO22" i="6"/>
  <c r="AP22" i="6"/>
  <c r="AQ22" i="6"/>
  <c r="AR22" i="6"/>
  <c r="AS22" i="6"/>
  <c r="AJ23" i="6"/>
  <c r="AK23" i="6"/>
  <c r="AL23" i="6"/>
  <c r="AM23" i="6"/>
  <c r="AN23" i="6"/>
  <c r="AO23" i="6"/>
  <c r="AP23" i="6"/>
  <c r="AQ23" i="6"/>
  <c r="AR23" i="6"/>
  <c r="AS23" i="6"/>
  <c r="AS5" i="6"/>
  <c r="AR5" i="6"/>
  <c r="AQ5" i="6"/>
  <c r="AP5" i="6"/>
  <c r="S67" i="6" s="1"/>
  <c r="AO5" i="6"/>
  <c r="AM5" i="6"/>
  <c r="AN5" i="6"/>
  <c r="AL5" i="6"/>
  <c r="AK5" i="6"/>
  <c r="AJ5" i="6"/>
  <c r="AA4" i="6"/>
  <c r="AB4" i="6"/>
  <c r="AC4" i="6"/>
  <c r="AD4" i="6"/>
  <c r="AE4" i="6"/>
  <c r="AF4" i="6"/>
  <c r="AG4" i="6"/>
  <c r="AH4" i="6"/>
  <c r="AI4" i="6"/>
  <c r="AJ4" i="6"/>
  <c r="AK4" i="6"/>
  <c r="AL4" i="6"/>
  <c r="AM4" i="6"/>
  <c r="AN4" i="6"/>
  <c r="AO4" i="6"/>
  <c r="AP4" i="6"/>
  <c r="AQ4" i="6"/>
  <c r="AR4" i="6"/>
  <c r="AS4" i="6"/>
  <c r="Z4" i="6"/>
  <c r="AA1" i="6"/>
  <c r="AB1" i="6"/>
  <c r="AC1" i="6"/>
  <c r="AD1" i="6"/>
  <c r="AE1" i="6"/>
  <c r="AF1" i="6"/>
  <c r="AG1" i="6"/>
  <c r="AH1" i="6"/>
  <c r="AI1" i="6"/>
  <c r="AJ1" i="6"/>
  <c r="AK1" i="6"/>
  <c r="AL1" i="6"/>
  <c r="AM1" i="6"/>
  <c r="AN1" i="6"/>
  <c r="AO1" i="6"/>
  <c r="AP1" i="6"/>
  <c r="AQ1" i="6"/>
  <c r="AR1" i="6"/>
  <c r="AS1" i="6"/>
  <c r="Z3" i="6"/>
  <c r="AA3" i="6"/>
  <c r="AB3" i="6"/>
  <c r="AC3" i="6"/>
  <c r="AD3" i="6"/>
  <c r="AE3" i="6"/>
  <c r="AF3" i="6"/>
  <c r="AG3" i="6"/>
  <c r="AH3" i="6"/>
  <c r="AI3" i="6"/>
  <c r="AJ3" i="6"/>
  <c r="AK3" i="6"/>
  <c r="AL3" i="6"/>
  <c r="AM3" i="6"/>
  <c r="AN3" i="6"/>
  <c r="AO3" i="6"/>
  <c r="AP3" i="6"/>
  <c r="AQ3" i="6"/>
  <c r="AR3" i="6"/>
  <c r="AS3" i="6"/>
  <c r="AA2" i="6"/>
  <c r="AB2" i="6"/>
  <c r="AC2" i="6"/>
  <c r="AD2" i="6"/>
  <c r="AE2" i="6"/>
  <c r="AF2" i="6"/>
  <c r="AG2" i="6"/>
  <c r="AH2" i="6"/>
  <c r="AI2" i="6"/>
  <c r="AJ2" i="6"/>
  <c r="AK2" i="6"/>
  <c r="AL2" i="6"/>
  <c r="AM2" i="6"/>
  <c r="AN2" i="6"/>
  <c r="AO2" i="6"/>
  <c r="AP2" i="6"/>
  <c r="AQ2" i="6"/>
  <c r="AR2" i="6"/>
  <c r="AS2" i="6"/>
  <c r="Z1" i="6"/>
  <c r="Z2" i="6"/>
  <c r="C57" i="6"/>
  <c r="D57" i="6"/>
  <c r="E57" i="6"/>
  <c r="F57" i="6"/>
  <c r="G57" i="6"/>
  <c r="H57" i="6"/>
  <c r="I57" i="6"/>
  <c r="J57" i="6"/>
  <c r="K57" i="6"/>
  <c r="L57" i="6"/>
  <c r="M57" i="6"/>
  <c r="N57" i="6"/>
  <c r="O57" i="6"/>
  <c r="P57" i="6"/>
  <c r="Q57" i="6"/>
  <c r="R57" i="6"/>
  <c r="S57" i="6"/>
  <c r="T57" i="6"/>
  <c r="U57" i="6"/>
  <c r="V57" i="6"/>
  <c r="V56" i="6"/>
  <c r="D56" i="6"/>
  <c r="E56" i="6"/>
  <c r="F56" i="6"/>
  <c r="G56" i="6"/>
  <c r="H56" i="6"/>
  <c r="I56" i="6"/>
  <c r="J56" i="6"/>
  <c r="K56" i="6"/>
  <c r="L56" i="6"/>
  <c r="M56" i="6"/>
  <c r="N56" i="6"/>
  <c r="O56" i="6"/>
  <c r="P56" i="6"/>
  <c r="Q56" i="6"/>
  <c r="R56" i="6"/>
  <c r="S56" i="6"/>
  <c r="T56" i="6"/>
  <c r="U56" i="6"/>
  <c r="C56" i="6"/>
  <c r="R6" i="6"/>
  <c r="S6" i="6"/>
  <c r="T6" i="6"/>
  <c r="U6" i="6"/>
  <c r="V6" i="6"/>
  <c r="R7" i="6"/>
  <c r="S7" i="6"/>
  <c r="T7" i="6"/>
  <c r="U7" i="6"/>
  <c r="V7" i="6"/>
  <c r="R8" i="6"/>
  <c r="S8" i="6"/>
  <c r="T8" i="6"/>
  <c r="U8" i="6"/>
  <c r="V8" i="6"/>
  <c r="R9" i="6"/>
  <c r="S9" i="6"/>
  <c r="T9" i="6"/>
  <c r="U9" i="6"/>
  <c r="V9" i="6"/>
  <c r="R10" i="6"/>
  <c r="S10" i="6"/>
  <c r="T10" i="6"/>
  <c r="U10" i="6"/>
  <c r="V10" i="6"/>
  <c r="R11" i="6"/>
  <c r="S11" i="6"/>
  <c r="T11" i="6"/>
  <c r="U11" i="6"/>
  <c r="V11" i="6"/>
  <c r="R12" i="6"/>
  <c r="S12" i="6"/>
  <c r="T12" i="6"/>
  <c r="U12" i="6"/>
  <c r="V12" i="6"/>
  <c r="R13" i="6"/>
  <c r="S13" i="6"/>
  <c r="T13" i="6"/>
  <c r="U13" i="6"/>
  <c r="V13" i="6"/>
  <c r="R14" i="6"/>
  <c r="S14" i="6"/>
  <c r="T14" i="6"/>
  <c r="U14" i="6"/>
  <c r="V14" i="6"/>
  <c r="R15" i="6"/>
  <c r="S15" i="6"/>
  <c r="T15" i="6"/>
  <c r="U15" i="6"/>
  <c r="V15" i="6"/>
  <c r="R16" i="6"/>
  <c r="S16" i="6"/>
  <c r="T16" i="6"/>
  <c r="U16" i="6"/>
  <c r="V16" i="6"/>
  <c r="R17" i="6"/>
  <c r="S17" i="6"/>
  <c r="T17" i="6"/>
  <c r="U17" i="6"/>
  <c r="V17" i="6"/>
  <c r="R18" i="6"/>
  <c r="S18" i="6"/>
  <c r="T18" i="6"/>
  <c r="U18" i="6"/>
  <c r="V18" i="6"/>
  <c r="R19" i="6"/>
  <c r="S19" i="6"/>
  <c r="T19" i="6"/>
  <c r="U19" i="6"/>
  <c r="V19" i="6"/>
  <c r="R20" i="6"/>
  <c r="S20" i="6"/>
  <c r="T20" i="6"/>
  <c r="U20" i="6"/>
  <c r="V20" i="6"/>
  <c r="R21" i="6"/>
  <c r="S21" i="6"/>
  <c r="T21" i="6"/>
  <c r="U21" i="6"/>
  <c r="V21" i="6"/>
  <c r="R22" i="6"/>
  <c r="S22" i="6"/>
  <c r="T22" i="6"/>
  <c r="U22" i="6"/>
  <c r="V22" i="6"/>
  <c r="R23" i="6"/>
  <c r="S23" i="6"/>
  <c r="T23" i="6"/>
  <c r="U23" i="6"/>
  <c r="V23" i="6"/>
  <c r="V5" i="6"/>
  <c r="U5" i="6"/>
  <c r="T5" i="6"/>
  <c r="S5" i="6"/>
  <c r="R5" i="6"/>
  <c r="M6" i="6"/>
  <c r="N6" i="6"/>
  <c r="O6" i="6"/>
  <c r="P6" i="6"/>
  <c r="Q6" i="6"/>
  <c r="M7" i="6"/>
  <c r="N7" i="6"/>
  <c r="O7" i="6"/>
  <c r="P7" i="6"/>
  <c r="Q7" i="6"/>
  <c r="M8" i="6"/>
  <c r="N8" i="6"/>
  <c r="O8" i="6"/>
  <c r="P8" i="6"/>
  <c r="Q8" i="6"/>
  <c r="M9" i="6"/>
  <c r="N9" i="6"/>
  <c r="O9" i="6"/>
  <c r="P9" i="6"/>
  <c r="Q9" i="6"/>
  <c r="M10" i="6"/>
  <c r="N10" i="6"/>
  <c r="O10" i="6"/>
  <c r="P10" i="6"/>
  <c r="Q10" i="6"/>
  <c r="M11" i="6"/>
  <c r="N11" i="6"/>
  <c r="O11" i="6"/>
  <c r="P11" i="6"/>
  <c r="Q11" i="6"/>
  <c r="M12" i="6"/>
  <c r="N12" i="6"/>
  <c r="O12" i="6"/>
  <c r="P12" i="6"/>
  <c r="Q12" i="6"/>
  <c r="M13" i="6"/>
  <c r="N13" i="6"/>
  <c r="O13" i="6"/>
  <c r="P13" i="6"/>
  <c r="Q13" i="6"/>
  <c r="M14" i="6"/>
  <c r="N14" i="6"/>
  <c r="O14" i="6"/>
  <c r="P14" i="6"/>
  <c r="Q14" i="6"/>
  <c r="M15" i="6"/>
  <c r="N15" i="6"/>
  <c r="O15" i="6"/>
  <c r="P15" i="6"/>
  <c r="Q15" i="6"/>
  <c r="M16" i="6"/>
  <c r="N16" i="6"/>
  <c r="O16" i="6"/>
  <c r="P16" i="6"/>
  <c r="Q16" i="6"/>
  <c r="M17" i="6"/>
  <c r="N17" i="6"/>
  <c r="O17" i="6"/>
  <c r="P17" i="6"/>
  <c r="Q17" i="6"/>
  <c r="M18" i="6"/>
  <c r="N18" i="6"/>
  <c r="O18" i="6"/>
  <c r="P18" i="6"/>
  <c r="Q18" i="6"/>
  <c r="M19" i="6"/>
  <c r="N19" i="6"/>
  <c r="O19" i="6"/>
  <c r="P19" i="6"/>
  <c r="Q19" i="6"/>
  <c r="M20" i="6"/>
  <c r="N20" i="6"/>
  <c r="O20" i="6"/>
  <c r="P20" i="6"/>
  <c r="Q20" i="6"/>
  <c r="M21" i="6"/>
  <c r="N21" i="6"/>
  <c r="O21" i="6"/>
  <c r="P21" i="6"/>
  <c r="Q21" i="6"/>
  <c r="M22" i="6"/>
  <c r="N22" i="6"/>
  <c r="O22" i="6"/>
  <c r="P22" i="6"/>
  <c r="Q22" i="6"/>
  <c r="M23" i="6"/>
  <c r="N23" i="6"/>
  <c r="O23" i="6"/>
  <c r="P23" i="6"/>
  <c r="Q23" i="6"/>
  <c r="Q5" i="6"/>
  <c r="P5" i="6"/>
  <c r="O5" i="6"/>
  <c r="N5" i="6"/>
  <c r="P21" i="7" l="1"/>
  <c r="L21" i="7"/>
  <c r="T21" i="7" s="1"/>
  <c r="V44" i="6"/>
  <c r="M67" i="6"/>
  <c r="U67" i="6"/>
  <c r="N67" i="6"/>
  <c r="V67" i="6"/>
  <c r="T67" i="6"/>
  <c r="Q67" i="6"/>
  <c r="O67" i="6"/>
  <c r="P67" i="6"/>
  <c r="R67" i="6"/>
  <c r="V58" i="6"/>
  <c r="C5" i="6"/>
  <c r="M5" i="6"/>
  <c r="C6" i="6"/>
  <c r="D6" i="6"/>
  <c r="E6" i="6"/>
  <c r="F6" i="6"/>
  <c r="G6" i="6"/>
  <c r="H6" i="6"/>
  <c r="I6" i="6"/>
  <c r="J6" i="6"/>
  <c r="K6" i="6"/>
  <c r="L6" i="6"/>
  <c r="C7" i="6"/>
  <c r="D7" i="6"/>
  <c r="E7" i="6"/>
  <c r="F7" i="6"/>
  <c r="G7" i="6"/>
  <c r="H7" i="6"/>
  <c r="I7" i="6"/>
  <c r="J7" i="6"/>
  <c r="K7" i="6"/>
  <c r="L7" i="6"/>
  <c r="C8" i="6"/>
  <c r="D8" i="6"/>
  <c r="E8" i="6"/>
  <c r="F8" i="6"/>
  <c r="G8" i="6"/>
  <c r="H8" i="6"/>
  <c r="I8" i="6"/>
  <c r="J8" i="6"/>
  <c r="K8" i="6"/>
  <c r="L8" i="6"/>
  <c r="C9" i="6"/>
  <c r="D9" i="6"/>
  <c r="E9" i="6"/>
  <c r="F9" i="6"/>
  <c r="G9" i="6"/>
  <c r="H9" i="6"/>
  <c r="I9" i="6"/>
  <c r="J9" i="6"/>
  <c r="K9" i="6"/>
  <c r="L9" i="6"/>
  <c r="C10" i="6"/>
  <c r="D10" i="6"/>
  <c r="E10" i="6"/>
  <c r="F10" i="6"/>
  <c r="G10" i="6"/>
  <c r="H10" i="6"/>
  <c r="I10" i="6"/>
  <c r="J10" i="6"/>
  <c r="K10" i="6"/>
  <c r="L10" i="6"/>
  <c r="C11" i="6"/>
  <c r="D11" i="6"/>
  <c r="E11" i="6"/>
  <c r="F11" i="6"/>
  <c r="G11" i="6"/>
  <c r="H11" i="6"/>
  <c r="I11" i="6"/>
  <c r="J11" i="6"/>
  <c r="K11" i="6"/>
  <c r="L11" i="6"/>
  <c r="C12" i="6"/>
  <c r="D12" i="6"/>
  <c r="E12" i="6"/>
  <c r="F12" i="6"/>
  <c r="G12" i="6"/>
  <c r="H12" i="6"/>
  <c r="I12" i="6"/>
  <c r="J12" i="6"/>
  <c r="K12" i="6"/>
  <c r="L12" i="6"/>
  <c r="C13" i="6"/>
  <c r="D13" i="6"/>
  <c r="E13" i="6"/>
  <c r="F13" i="6"/>
  <c r="G13" i="6"/>
  <c r="H13" i="6"/>
  <c r="I13" i="6"/>
  <c r="J13" i="6"/>
  <c r="K13" i="6"/>
  <c r="L13" i="6"/>
  <c r="C14" i="6"/>
  <c r="D14" i="6"/>
  <c r="E14" i="6"/>
  <c r="F14" i="6"/>
  <c r="G14" i="6"/>
  <c r="H14" i="6"/>
  <c r="I14" i="6"/>
  <c r="J14" i="6"/>
  <c r="K14" i="6"/>
  <c r="L14" i="6"/>
  <c r="C15" i="6"/>
  <c r="D15" i="6"/>
  <c r="E15" i="6"/>
  <c r="F15" i="6"/>
  <c r="G15" i="6"/>
  <c r="H15" i="6"/>
  <c r="I15" i="6"/>
  <c r="J15" i="6"/>
  <c r="K15" i="6"/>
  <c r="L15" i="6"/>
  <c r="C16" i="6"/>
  <c r="D16" i="6"/>
  <c r="E16" i="6"/>
  <c r="F16" i="6"/>
  <c r="G16" i="6"/>
  <c r="H16" i="6"/>
  <c r="I16" i="6"/>
  <c r="J16" i="6"/>
  <c r="K16" i="6"/>
  <c r="L16" i="6"/>
  <c r="C17" i="6"/>
  <c r="D17" i="6"/>
  <c r="E17" i="6"/>
  <c r="F17" i="6"/>
  <c r="G17" i="6"/>
  <c r="H17" i="6"/>
  <c r="I17" i="6"/>
  <c r="J17" i="6"/>
  <c r="K17" i="6"/>
  <c r="L17" i="6"/>
  <c r="C18" i="6"/>
  <c r="D18" i="6"/>
  <c r="E18" i="6"/>
  <c r="F18" i="6"/>
  <c r="G18" i="6"/>
  <c r="H18" i="6"/>
  <c r="I18" i="6"/>
  <c r="J18" i="6"/>
  <c r="K18" i="6"/>
  <c r="L18" i="6"/>
  <c r="C19" i="6"/>
  <c r="D19" i="6"/>
  <c r="E19" i="6"/>
  <c r="F19" i="6"/>
  <c r="G19" i="6"/>
  <c r="H19" i="6"/>
  <c r="I19" i="6"/>
  <c r="J19" i="6"/>
  <c r="K19" i="6"/>
  <c r="L19" i="6"/>
  <c r="C20" i="6"/>
  <c r="D20" i="6"/>
  <c r="E20" i="6"/>
  <c r="F20" i="6"/>
  <c r="G20" i="6"/>
  <c r="H20" i="6"/>
  <c r="I20" i="6"/>
  <c r="J20" i="6"/>
  <c r="K20" i="6"/>
  <c r="L20" i="6"/>
  <c r="C21" i="6"/>
  <c r="D21" i="6"/>
  <c r="E21" i="6"/>
  <c r="F21" i="6"/>
  <c r="G21" i="6"/>
  <c r="H21" i="6"/>
  <c r="I21" i="6"/>
  <c r="J21" i="6"/>
  <c r="K21" i="6"/>
  <c r="L21" i="6"/>
  <c r="C22" i="6"/>
  <c r="D22" i="6"/>
  <c r="E22" i="6"/>
  <c r="F22" i="6"/>
  <c r="G22" i="6"/>
  <c r="H22" i="6"/>
  <c r="I22" i="6"/>
  <c r="J22" i="6"/>
  <c r="K22" i="6"/>
  <c r="L22" i="6"/>
  <c r="C23" i="6"/>
  <c r="D23" i="6"/>
  <c r="E23" i="6"/>
  <c r="F23" i="6"/>
  <c r="G23" i="6"/>
  <c r="H23" i="6"/>
  <c r="I23" i="6"/>
  <c r="J23" i="6"/>
  <c r="K23" i="6"/>
  <c r="L23" i="6"/>
  <c r="L5" i="6"/>
  <c r="K5" i="6"/>
  <c r="J5" i="6"/>
  <c r="I5" i="6"/>
  <c r="H5" i="6"/>
  <c r="G5" i="6"/>
  <c r="F5" i="6"/>
  <c r="E5" i="6"/>
  <c r="D5" i="6"/>
  <c r="Z6" i="6"/>
  <c r="AA6" i="6"/>
  <c r="AB6" i="6"/>
  <c r="AC6" i="6"/>
  <c r="AD6" i="6"/>
  <c r="AE6" i="6"/>
  <c r="AF6" i="6"/>
  <c r="AG6" i="6"/>
  <c r="AH6" i="6"/>
  <c r="AI6" i="6"/>
  <c r="Z7" i="6"/>
  <c r="AA7" i="6"/>
  <c r="AB7" i="6"/>
  <c r="AC7" i="6"/>
  <c r="AD7" i="6"/>
  <c r="AE7" i="6"/>
  <c r="AF7" i="6"/>
  <c r="AG7" i="6"/>
  <c r="AH7" i="6"/>
  <c r="AI7" i="6"/>
  <c r="Z8" i="6"/>
  <c r="AA8" i="6"/>
  <c r="AB8" i="6"/>
  <c r="AC8" i="6"/>
  <c r="AD8" i="6"/>
  <c r="AE8" i="6"/>
  <c r="AF8" i="6"/>
  <c r="AG8" i="6"/>
  <c r="AH8" i="6"/>
  <c r="AI8" i="6"/>
  <c r="Z9" i="6"/>
  <c r="AA9" i="6"/>
  <c r="AB9" i="6"/>
  <c r="AC9" i="6"/>
  <c r="AD9" i="6"/>
  <c r="AE9" i="6"/>
  <c r="AF9" i="6"/>
  <c r="AG9" i="6"/>
  <c r="AH9" i="6"/>
  <c r="AI9" i="6"/>
  <c r="Z10" i="6"/>
  <c r="AA10" i="6"/>
  <c r="AB10" i="6"/>
  <c r="AC10" i="6"/>
  <c r="AD10" i="6"/>
  <c r="AE10" i="6"/>
  <c r="AF10" i="6"/>
  <c r="AG10" i="6"/>
  <c r="AH10" i="6"/>
  <c r="AI10" i="6"/>
  <c r="Z11" i="6"/>
  <c r="AA11" i="6"/>
  <c r="AB11" i="6"/>
  <c r="AC11" i="6"/>
  <c r="AD11" i="6"/>
  <c r="AE11" i="6"/>
  <c r="AF11" i="6"/>
  <c r="AG11" i="6"/>
  <c r="AH11" i="6"/>
  <c r="AI11" i="6"/>
  <c r="Z12" i="6"/>
  <c r="AA12" i="6"/>
  <c r="AB12" i="6"/>
  <c r="AC12" i="6"/>
  <c r="AD12" i="6"/>
  <c r="AE12" i="6"/>
  <c r="AF12" i="6"/>
  <c r="AG12" i="6"/>
  <c r="AH12" i="6"/>
  <c r="AI12" i="6"/>
  <c r="Z13" i="6"/>
  <c r="AA13" i="6"/>
  <c r="AB13" i="6"/>
  <c r="AC13" i="6"/>
  <c r="AD13" i="6"/>
  <c r="AE13" i="6"/>
  <c r="AF13" i="6"/>
  <c r="AG13" i="6"/>
  <c r="AH13" i="6"/>
  <c r="AI13" i="6"/>
  <c r="Z14" i="6"/>
  <c r="AA14" i="6"/>
  <c r="AB14" i="6"/>
  <c r="AC14" i="6"/>
  <c r="AD14" i="6"/>
  <c r="AE14" i="6"/>
  <c r="AF14" i="6"/>
  <c r="AG14" i="6"/>
  <c r="AH14" i="6"/>
  <c r="AI14" i="6"/>
  <c r="Z15" i="6"/>
  <c r="AA15" i="6"/>
  <c r="AB15" i="6"/>
  <c r="AC15" i="6"/>
  <c r="AD15" i="6"/>
  <c r="AE15" i="6"/>
  <c r="AF15" i="6"/>
  <c r="AG15" i="6"/>
  <c r="AH15" i="6"/>
  <c r="AI15" i="6"/>
  <c r="Z16" i="6"/>
  <c r="AA16" i="6"/>
  <c r="AB16" i="6"/>
  <c r="AC16" i="6"/>
  <c r="AD16" i="6"/>
  <c r="AE16" i="6"/>
  <c r="AF16" i="6"/>
  <c r="AG16" i="6"/>
  <c r="AH16" i="6"/>
  <c r="AI16" i="6"/>
  <c r="Z17" i="6"/>
  <c r="AA17" i="6"/>
  <c r="AB17" i="6"/>
  <c r="AC17" i="6"/>
  <c r="AD17" i="6"/>
  <c r="AE17" i="6"/>
  <c r="AF17" i="6"/>
  <c r="AG17" i="6"/>
  <c r="AH17" i="6"/>
  <c r="AI17" i="6"/>
  <c r="Z18" i="6"/>
  <c r="AA18" i="6"/>
  <c r="AB18" i="6"/>
  <c r="AC18" i="6"/>
  <c r="AD18" i="6"/>
  <c r="AE18" i="6"/>
  <c r="AF18" i="6"/>
  <c r="AG18" i="6"/>
  <c r="AH18" i="6"/>
  <c r="AI18" i="6"/>
  <c r="Z19" i="6"/>
  <c r="AA19" i="6"/>
  <c r="AB19" i="6"/>
  <c r="AC19" i="6"/>
  <c r="AD19" i="6"/>
  <c r="AE19" i="6"/>
  <c r="AF19" i="6"/>
  <c r="AG19" i="6"/>
  <c r="AH19" i="6"/>
  <c r="AI19" i="6"/>
  <c r="Z20" i="6"/>
  <c r="AA20" i="6"/>
  <c r="AB20" i="6"/>
  <c r="AC20" i="6"/>
  <c r="AD20" i="6"/>
  <c r="AE20" i="6"/>
  <c r="AF20" i="6"/>
  <c r="AG20" i="6"/>
  <c r="AH20" i="6"/>
  <c r="AI20" i="6"/>
  <c r="Z21" i="6"/>
  <c r="AA21" i="6"/>
  <c r="AB21" i="6"/>
  <c r="AC21" i="6"/>
  <c r="AD21" i="6"/>
  <c r="AE21" i="6"/>
  <c r="AF21" i="6"/>
  <c r="AG21" i="6"/>
  <c r="AH21" i="6"/>
  <c r="AI21" i="6"/>
  <c r="Z22" i="6"/>
  <c r="AA22" i="6"/>
  <c r="AB22" i="6"/>
  <c r="AC22" i="6"/>
  <c r="AD22" i="6"/>
  <c r="AE22" i="6"/>
  <c r="AF22" i="6"/>
  <c r="AG22" i="6"/>
  <c r="AH22" i="6"/>
  <c r="AI22" i="6"/>
  <c r="Z23" i="6"/>
  <c r="AA23" i="6"/>
  <c r="AB23" i="6"/>
  <c r="AC23" i="6"/>
  <c r="AD23" i="6"/>
  <c r="AE23" i="6"/>
  <c r="AF23" i="6"/>
  <c r="AG23" i="6"/>
  <c r="AH23" i="6"/>
  <c r="AI23" i="6"/>
  <c r="AI5" i="6"/>
  <c r="AH5" i="6"/>
  <c r="AG5" i="6"/>
  <c r="AF5" i="6"/>
  <c r="AE5" i="6"/>
  <c r="AD5" i="6"/>
  <c r="AC5" i="6"/>
  <c r="AB5" i="6"/>
  <c r="AA5" i="6"/>
  <c r="Z5" i="6"/>
  <c r="D44" i="6"/>
  <c r="E44" i="6"/>
  <c r="F44" i="6"/>
  <c r="G44" i="6"/>
  <c r="H44" i="6"/>
  <c r="I44" i="6"/>
  <c r="J44" i="6"/>
  <c r="K44" i="6"/>
  <c r="L44" i="6"/>
  <c r="M44" i="6"/>
  <c r="N44" i="6"/>
  <c r="O44" i="6"/>
  <c r="P44" i="6"/>
  <c r="Q44" i="6"/>
  <c r="R44" i="6"/>
  <c r="S44" i="6"/>
  <c r="T44" i="6"/>
  <c r="U44" i="6"/>
  <c r="C44" i="6"/>
  <c r="M58" i="6"/>
  <c r="N58" i="6"/>
  <c r="O58" i="6"/>
  <c r="P58" i="6"/>
  <c r="Q58" i="6"/>
  <c r="R58" i="6"/>
  <c r="S58" i="6"/>
  <c r="T58" i="6"/>
  <c r="U58" i="6"/>
  <c r="D58" i="6"/>
  <c r="E58" i="6"/>
  <c r="F58" i="6"/>
  <c r="G58" i="6"/>
  <c r="H58" i="6"/>
  <c r="I58" i="6"/>
  <c r="J58" i="6"/>
  <c r="K58" i="6"/>
  <c r="L58" i="6"/>
  <c r="C58" i="6"/>
  <c r="P20" i="7" l="1"/>
  <c r="L20" i="7"/>
  <c r="T20" i="7" s="1"/>
  <c r="P28" i="7"/>
  <c r="L28" i="7"/>
  <c r="T28" i="7" s="1"/>
  <c r="P11" i="7"/>
  <c r="L11" i="7"/>
  <c r="T11" i="7" s="1"/>
  <c r="P31" i="7"/>
  <c r="L31" i="7"/>
  <c r="T31" i="7" s="1"/>
  <c r="P24" i="7"/>
  <c r="L24" i="7"/>
  <c r="T24" i="7" s="1"/>
  <c r="P27" i="7"/>
  <c r="L27" i="7"/>
  <c r="T27" i="7" s="1"/>
  <c r="P25" i="7"/>
  <c r="L25" i="7"/>
  <c r="T25" i="7" s="1"/>
  <c r="P16" i="7"/>
  <c r="L16" i="7"/>
  <c r="T16" i="7" s="1"/>
  <c r="P7" i="7"/>
  <c r="L7" i="7"/>
  <c r="T7" i="7" s="1"/>
  <c r="J67" i="6"/>
  <c r="M25" i="7"/>
  <c r="M16" i="7"/>
  <c r="M31" i="7"/>
  <c r="M24" i="7"/>
  <c r="M27" i="7"/>
  <c r="M28" i="7"/>
  <c r="M20" i="7"/>
  <c r="M21" i="7"/>
  <c r="M37" i="7"/>
  <c r="M7" i="7"/>
  <c r="M11" i="7"/>
  <c r="C67" i="6"/>
  <c r="D67" i="6"/>
  <c r="L67" i="6"/>
  <c r="M8" i="7"/>
  <c r="E67" i="6"/>
  <c r="M12" i="7"/>
  <c r="G67" i="6"/>
  <c r="M35" i="7"/>
  <c r="M23" i="7"/>
  <c r="M42" i="7"/>
  <c r="H67" i="6"/>
  <c r="M13" i="7"/>
  <c r="K67" i="6"/>
  <c r="M10" i="7"/>
  <c r="F67" i="6"/>
  <c r="I67" i="6"/>
  <c r="M18" i="7"/>
  <c r="M17" i="7"/>
  <c r="D43" i="1"/>
  <c r="E43" i="1"/>
  <c r="F43" i="1"/>
  <c r="G43" i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C43" i="1"/>
  <c r="AW13" i="6"/>
  <c r="AX13" i="6"/>
  <c r="AY13" i="6"/>
  <c r="AZ13" i="6"/>
  <c r="BA13" i="6"/>
  <c r="BB13" i="6"/>
  <c r="BC13" i="6"/>
  <c r="BD13" i="6"/>
  <c r="BE13" i="6"/>
  <c r="BF13" i="6"/>
  <c r="BG13" i="6"/>
  <c r="BH13" i="6"/>
  <c r="BI13" i="6"/>
  <c r="BJ13" i="6"/>
  <c r="BK13" i="6"/>
  <c r="BL13" i="6"/>
  <c r="BM13" i="6"/>
  <c r="BN13" i="6"/>
  <c r="BO13" i="6"/>
  <c r="BP13" i="6"/>
  <c r="AW14" i="6"/>
  <c r="AX14" i="6"/>
  <c r="AY14" i="6"/>
  <c r="AZ14" i="6"/>
  <c r="BA14" i="6"/>
  <c r="BB14" i="6"/>
  <c r="BC14" i="6"/>
  <c r="BD14" i="6"/>
  <c r="BE14" i="6"/>
  <c r="BF14" i="6"/>
  <c r="BG14" i="6"/>
  <c r="BH14" i="6"/>
  <c r="BI14" i="6"/>
  <c r="BJ14" i="6"/>
  <c r="BK14" i="6"/>
  <c r="BL14" i="6"/>
  <c r="BM14" i="6"/>
  <c r="BN14" i="6"/>
  <c r="BO14" i="6"/>
  <c r="BP14" i="6"/>
  <c r="AW15" i="6"/>
  <c r="AX15" i="6"/>
  <c r="AY15" i="6"/>
  <c r="AZ15" i="6"/>
  <c r="BA15" i="6"/>
  <c r="BB15" i="6"/>
  <c r="BC15" i="6"/>
  <c r="BD15" i="6"/>
  <c r="BE15" i="6"/>
  <c r="BF15" i="6"/>
  <c r="BG15" i="6"/>
  <c r="BH15" i="6"/>
  <c r="BI15" i="6"/>
  <c r="BJ15" i="6"/>
  <c r="BK15" i="6"/>
  <c r="BL15" i="6"/>
  <c r="BM15" i="6"/>
  <c r="BN15" i="6"/>
  <c r="BO15" i="6"/>
  <c r="BP15" i="6"/>
  <c r="AW16" i="6"/>
  <c r="AX16" i="6"/>
  <c r="AY16" i="6"/>
  <c r="AZ16" i="6"/>
  <c r="BA16" i="6"/>
  <c r="BB16" i="6"/>
  <c r="BC16" i="6"/>
  <c r="BD16" i="6"/>
  <c r="BE16" i="6"/>
  <c r="BF16" i="6"/>
  <c r="BG16" i="6"/>
  <c r="BH16" i="6"/>
  <c r="BI16" i="6"/>
  <c r="BJ16" i="6"/>
  <c r="BK16" i="6"/>
  <c r="BL16" i="6"/>
  <c r="BM16" i="6"/>
  <c r="BN16" i="6"/>
  <c r="BO16" i="6"/>
  <c r="BP16" i="6"/>
  <c r="AW17" i="6"/>
  <c r="AX17" i="6"/>
  <c r="AY17" i="6"/>
  <c r="AZ17" i="6"/>
  <c r="BA17" i="6"/>
  <c r="BB17" i="6"/>
  <c r="BC17" i="6"/>
  <c r="BD17" i="6"/>
  <c r="BE17" i="6"/>
  <c r="BF17" i="6"/>
  <c r="BG17" i="6"/>
  <c r="BH17" i="6"/>
  <c r="BI17" i="6"/>
  <c r="BJ17" i="6"/>
  <c r="BK17" i="6"/>
  <c r="BL17" i="6"/>
  <c r="BM17" i="6"/>
  <c r="BN17" i="6"/>
  <c r="BO17" i="6"/>
  <c r="BP17" i="6"/>
  <c r="AW18" i="6"/>
  <c r="AX18" i="6"/>
  <c r="AY18" i="6"/>
  <c r="AZ18" i="6"/>
  <c r="BA18" i="6"/>
  <c r="BB18" i="6"/>
  <c r="BC18" i="6"/>
  <c r="BD18" i="6"/>
  <c r="BE18" i="6"/>
  <c r="BF18" i="6"/>
  <c r="BG18" i="6"/>
  <c r="BH18" i="6"/>
  <c r="BI18" i="6"/>
  <c r="BJ18" i="6"/>
  <c r="BK18" i="6"/>
  <c r="BL18" i="6"/>
  <c r="BM18" i="6"/>
  <c r="BN18" i="6"/>
  <c r="BO18" i="6"/>
  <c r="BP18" i="6"/>
  <c r="AW19" i="6"/>
  <c r="AX19" i="6"/>
  <c r="AY19" i="6"/>
  <c r="AZ19" i="6"/>
  <c r="BA19" i="6"/>
  <c r="BB19" i="6"/>
  <c r="BC19" i="6"/>
  <c r="BD19" i="6"/>
  <c r="BE19" i="6"/>
  <c r="BF19" i="6"/>
  <c r="BG19" i="6"/>
  <c r="BH19" i="6"/>
  <c r="BI19" i="6"/>
  <c r="BJ19" i="6"/>
  <c r="BK19" i="6"/>
  <c r="BL19" i="6"/>
  <c r="BM19" i="6"/>
  <c r="BN19" i="6"/>
  <c r="BO19" i="6"/>
  <c r="BP19" i="6"/>
  <c r="AW20" i="6"/>
  <c r="AX20" i="6"/>
  <c r="AY20" i="6"/>
  <c r="AZ20" i="6"/>
  <c r="BA20" i="6"/>
  <c r="BB20" i="6"/>
  <c r="BC20" i="6"/>
  <c r="BD20" i="6"/>
  <c r="BE20" i="6"/>
  <c r="BF20" i="6"/>
  <c r="BG20" i="6"/>
  <c r="BH20" i="6"/>
  <c r="BI20" i="6"/>
  <c r="BJ20" i="6"/>
  <c r="BK20" i="6"/>
  <c r="BL20" i="6"/>
  <c r="BM20" i="6"/>
  <c r="BN20" i="6"/>
  <c r="BO20" i="6"/>
  <c r="BP20" i="6"/>
  <c r="AW21" i="6"/>
  <c r="AX21" i="6"/>
  <c r="AY21" i="6"/>
  <c r="AZ21" i="6"/>
  <c r="BA21" i="6"/>
  <c r="BB21" i="6"/>
  <c r="BC21" i="6"/>
  <c r="BD21" i="6"/>
  <c r="BE21" i="6"/>
  <c r="BF21" i="6"/>
  <c r="BG21" i="6"/>
  <c r="BH21" i="6"/>
  <c r="BI21" i="6"/>
  <c r="BJ21" i="6"/>
  <c r="BK21" i="6"/>
  <c r="BL21" i="6"/>
  <c r="BM21" i="6"/>
  <c r="BN21" i="6"/>
  <c r="BO21" i="6"/>
  <c r="BP21" i="6"/>
  <c r="AW22" i="6"/>
  <c r="AX22" i="6"/>
  <c r="AY22" i="6"/>
  <c r="AZ22" i="6"/>
  <c r="BA22" i="6"/>
  <c r="BB22" i="6"/>
  <c r="BC22" i="6"/>
  <c r="BD22" i="6"/>
  <c r="BE22" i="6"/>
  <c r="BF22" i="6"/>
  <c r="BG22" i="6"/>
  <c r="BH22" i="6"/>
  <c r="BI22" i="6"/>
  <c r="BJ22" i="6"/>
  <c r="BK22" i="6"/>
  <c r="BL22" i="6"/>
  <c r="BM22" i="6"/>
  <c r="BN22" i="6"/>
  <c r="BO22" i="6"/>
  <c r="BP22" i="6"/>
  <c r="AW23" i="6"/>
  <c r="AX23" i="6"/>
  <c r="AY23" i="6"/>
  <c r="AZ23" i="6"/>
  <c r="BA23" i="6"/>
  <c r="BB23" i="6"/>
  <c r="BC23" i="6"/>
  <c r="BD23" i="6"/>
  <c r="BE23" i="6"/>
  <c r="BF23" i="6"/>
  <c r="BG23" i="6"/>
  <c r="BH23" i="6"/>
  <c r="BI23" i="6"/>
  <c r="BJ23" i="6"/>
  <c r="BK23" i="6"/>
  <c r="BL23" i="6"/>
  <c r="BM23" i="6"/>
  <c r="BN23" i="6"/>
  <c r="BO23" i="6"/>
  <c r="BP23" i="6"/>
  <c r="AW24" i="6"/>
  <c r="AX24" i="6"/>
  <c r="AY24" i="6"/>
  <c r="AZ24" i="6"/>
  <c r="BA24" i="6"/>
  <c r="BB24" i="6"/>
  <c r="BC24" i="6"/>
  <c r="BD24" i="6"/>
  <c r="BE24" i="6"/>
  <c r="BF24" i="6"/>
  <c r="BG24" i="6"/>
  <c r="BH24" i="6"/>
  <c r="BI24" i="6"/>
  <c r="BJ24" i="6"/>
  <c r="BK24" i="6"/>
  <c r="BL24" i="6"/>
  <c r="BM24" i="6"/>
  <c r="BN24" i="6"/>
  <c r="BO24" i="6"/>
  <c r="BP24" i="6"/>
  <c r="AW25" i="6"/>
  <c r="AX25" i="6"/>
  <c r="AY25" i="6"/>
  <c r="AZ25" i="6"/>
  <c r="BA25" i="6"/>
  <c r="BB25" i="6"/>
  <c r="BC25" i="6"/>
  <c r="BD25" i="6"/>
  <c r="BE25" i="6"/>
  <c r="BF25" i="6"/>
  <c r="BG25" i="6"/>
  <c r="BH25" i="6"/>
  <c r="BI25" i="6"/>
  <c r="BJ25" i="6"/>
  <c r="BK25" i="6"/>
  <c r="BL25" i="6"/>
  <c r="BM25" i="6"/>
  <c r="BN25" i="6"/>
  <c r="BO25" i="6"/>
  <c r="BP25" i="6"/>
  <c r="AW26" i="6"/>
  <c r="AX26" i="6"/>
  <c r="AY26" i="6"/>
  <c r="AZ26" i="6"/>
  <c r="BA26" i="6"/>
  <c r="BB26" i="6"/>
  <c r="BC26" i="6"/>
  <c r="BD26" i="6"/>
  <c r="BE26" i="6"/>
  <c r="BF26" i="6"/>
  <c r="BG26" i="6"/>
  <c r="BH26" i="6"/>
  <c r="BI26" i="6"/>
  <c r="BJ26" i="6"/>
  <c r="BK26" i="6"/>
  <c r="BL26" i="6"/>
  <c r="BM26" i="6"/>
  <c r="BN26" i="6"/>
  <c r="BO26" i="6"/>
  <c r="BP26" i="6"/>
  <c r="AW27" i="6"/>
  <c r="AX27" i="6"/>
  <c r="AY27" i="6"/>
  <c r="AZ27" i="6"/>
  <c r="BA27" i="6"/>
  <c r="BB27" i="6"/>
  <c r="BC27" i="6"/>
  <c r="BD27" i="6"/>
  <c r="BE27" i="6"/>
  <c r="BF27" i="6"/>
  <c r="BG27" i="6"/>
  <c r="BH27" i="6"/>
  <c r="BI27" i="6"/>
  <c r="BJ27" i="6"/>
  <c r="BK27" i="6"/>
  <c r="BL27" i="6"/>
  <c r="BM27" i="6"/>
  <c r="BN27" i="6"/>
  <c r="BO27" i="6"/>
  <c r="BP27" i="6"/>
  <c r="AW28" i="6"/>
  <c r="AX28" i="6"/>
  <c r="AY28" i="6"/>
  <c r="AZ28" i="6"/>
  <c r="BA28" i="6"/>
  <c r="BB28" i="6"/>
  <c r="BC28" i="6"/>
  <c r="BD28" i="6"/>
  <c r="BE28" i="6"/>
  <c r="BF28" i="6"/>
  <c r="BG28" i="6"/>
  <c r="BH28" i="6"/>
  <c r="BI28" i="6"/>
  <c r="BJ28" i="6"/>
  <c r="BK28" i="6"/>
  <c r="BL28" i="6"/>
  <c r="BM28" i="6"/>
  <c r="BN28" i="6"/>
  <c r="BO28" i="6"/>
  <c r="BP28" i="6"/>
  <c r="AW29" i="6"/>
  <c r="AX29" i="6"/>
  <c r="AY29" i="6"/>
  <c r="AZ29" i="6"/>
  <c r="BA29" i="6"/>
  <c r="BB29" i="6"/>
  <c r="BC29" i="6"/>
  <c r="BD29" i="6"/>
  <c r="BE29" i="6"/>
  <c r="BF29" i="6"/>
  <c r="BG29" i="6"/>
  <c r="BH29" i="6"/>
  <c r="BI29" i="6"/>
  <c r="BJ29" i="6"/>
  <c r="BK29" i="6"/>
  <c r="BL29" i="6"/>
  <c r="BM29" i="6"/>
  <c r="BN29" i="6"/>
  <c r="BO29" i="6"/>
  <c r="BP29" i="6"/>
  <c r="AW30" i="6"/>
  <c r="AX30" i="6"/>
  <c r="AY30" i="6"/>
  <c r="AZ30" i="6"/>
  <c r="BA30" i="6"/>
  <c r="BB30" i="6"/>
  <c r="BC30" i="6"/>
  <c r="BD30" i="6"/>
  <c r="BE30" i="6"/>
  <c r="BF30" i="6"/>
  <c r="BG30" i="6"/>
  <c r="BH30" i="6"/>
  <c r="BI30" i="6"/>
  <c r="BJ30" i="6"/>
  <c r="BK30" i="6"/>
  <c r="BL30" i="6"/>
  <c r="BM30" i="6"/>
  <c r="BN30" i="6"/>
  <c r="BO30" i="6"/>
  <c r="BP30" i="6"/>
  <c r="AW31" i="6"/>
  <c r="AX31" i="6"/>
  <c r="AY31" i="6"/>
  <c r="AZ31" i="6"/>
  <c r="BA31" i="6"/>
  <c r="BB31" i="6"/>
  <c r="BC31" i="6"/>
  <c r="BD31" i="6"/>
  <c r="BE31" i="6"/>
  <c r="BF31" i="6"/>
  <c r="BG31" i="6"/>
  <c r="BH31" i="6"/>
  <c r="BI31" i="6"/>
  <c r="BJ31" i="6"/>
  <c r="BK31" i="6"/>
  <c r="BL31" i="6"/>
  <c r="BM31" i="6"/>
  <c r="BN31" i="6"/>
  <c r="BO31" i="6"/>
  <c r="BP31" i="6"/>
  <c r="AW32" i="6"/>
  <c r="AX32" i="6"/>
  <c r="AY32" i="6"/>
  <c r="AZ32" i="6"/>
  <c r="BA32" i="6"/>
  <c r="BB32" i="6"/>
  <c r="BC32" i="6"/>
  <c r="BD32" i="6"/>
  <c r="BE32" i="6"/>
  <c r="BF32" i="6"/>
  <c r="BG32" i="6"/>
  <c r="BH32" i="6"/>
  <c r="BI32" i="6"/>
  <c r="BJ32" i="6"/>
  <c r="BK32" i="6"/>
  <c r="BL32" i="6"/>
  <c r="BM32" i="6"/>
  <c r="BN32" i="6"/>
  <c r="BO32" i="6"/>
  <c r="BP32" i="6"/>
  <c r="AW33" i="6"/>
  <c r="AX33" i="6"/>
  <c r="AY33" i="6"/>
  <c r="AZ33" i="6"/>
  <c r="BA33" i="6"/>
  <c r="BB33" i="6"/>
  <c r="BC33" i="6"/>
  <c r="BD33" i="6"/>
  <c r="BE33" i="6"/>
  <c r="BF33" i="6"/>
  <c r="BG33" i="6"/>
  <c r="BH33" i="6"/>
  <c r="BI33" i="6"/>
  <c r="BJ33" i="6"/>
  <c r="BK33" i="6"/>
  <c r="BL33" i="6"/>
  <c r="BM33" i="6"/>
  <c r="BN33" i="6"/>
  <c r="BO33" i="6"/>
  <c r="BP33" i="6"/>
  <c r="AW34" i="6"/>
  <c r="AX34" i="6"/>
  <c r="AY34" i="6"/>
  <c r="AZ34" i="6"/>
  <c r="BA34" i="6"/>
  <c r="BB34" i="6"/>
  <c r="BC34" i="6"/>
  <c r="BD34" i="6"/>
  <c r="BE34" i="6"/>
  <c r="BF34" i="6"/>
  <c r="BG34" i="6"/>
  <c r="BH34" i="6"/>
  <c r="BI34" i="6"/>
  <c r="BJ34" i="6"/>
  <c r="BK34" i="6"/>
  <c r="BL34" i="6"/>
  <c r="BM34" i="6"/>
  <c r="BN34" i="6"/>
  <c r="BO34" i="6"/>
  <c r="BP34" i="6"/>
  <c r="AW35" i="6"/>
  <c r="AX35" i="6"/>
  <c r="AY35" i="6"/>
  <c r="AZ35" i="6"/>
  <c r="BA35" i="6"/>
  <c r="BB35" i="6"/>
  <c r="BC35" i="6"/>
  <c r="BD35" i="6"/>
  <c r="BE35" i="6"/>
  <c r="BF35" i="6"/>
  <c r="BG35" i="6"/>
  <c r="BH35" i="6"/>
  <c r="BI35" i="6"/>
  <c r="BJ35" i="6"/>
  <c r="BK35" i="6"/>
  <c r="BL35" i="6"/>
  <c r="BM35" i="6"/>
  <c r="BN35" i="6"/>
  <c r="BO35" i="6"/>
  <c r="BP35" i="6"/>
  <c r="AW36" i="6"/>
  <c r="AX36" i="6"/>
  <c r="AY36" i="6"/>
  <c r="AZ36" i="6"/>
  <c r="BA36" i="6"/>
  <c r="BB36" i="6"/>
  <c r="BC36" i="6"/>
  <c r="BD36" i="6"/>
  <c r="BE36" i="6"/>
  <c r="BF36" i="6"/>
  <c r="BG36" i="6"/>
  <c r="BH36" i="6"/>
  <c r="BI36" i="6"/>
  <c r="BJ36" i="6"/>
  <c r="BK36" i="6"/>
  <c r="BL36" i="6"/>
  <c r="BM36" i="6"/>
  <c r="BN36" i="6"/>
  <c r="BO36" i="6"/>
  <c r="BP36" i="6"/>
  <c r="AW37" i="6"/>
  <c r="AX37" i="6"/>
  <c r="AY37" i="6"/>
  <c r="AZ37" i="6"/>
  <c r="BA37" i="6"/>
  <c r="BB37" i="6"/>
  <c r="BC37" i="6"/>
  <c r="BD37" i="6"/>
  <c r="BE37" i="6"/>
  <c r="BF37" i="6"/>
  <c r="BG37" i="6"/>
  <c r="BH37" i="6"/>
  <c r="BI37" i="6"/>
  <c r="BJ37" i="6"/>
  <c r="BK37" i="6"/>
  <c r="BL37" i="6"/>
  <c r="BM37" i="6"/>
  <c r="BN37" i="6"/>
  <c r="BO37" i="6"/>
  <c r="BP37" i="6"/>
  <c r="AW38" i="6"/>
  <c r="AX38" i="6"/>
  <c r="AY38" i="6"/>
  <c r="AZ38" i="6"/>
  <c r="BA38" i="6"/>
  <c r="BB38" i="6"/>
  <c r="BC38" i="6"/>
  <c r="BD38" i="6"/>
  <c r="BE38" i="6"/>
  <c r="BF38" i="6"/>
  <c r="BG38" i="6"/>
  <c r="BH38" i="6"/>
  <c r="BI38" i="6"/>
  <c r="BJ38" i="6"/>
  <c r="BK38" i="6"/>
  <c r="BL38" i="6"/>
  <c r="BM38" i="6"/>
  <c r="BN38" i="6"/>
  <c r="BO38" i="6"/>
  <c r="BP38" i="6"/>
  <c r="AW39" i="6"/>
  <c r="AX39" i="6"/>
  <c r="AY39" i="6"/>
  <c r="AZ39" i="6"/>
  <c r="BA39" i="6"/>
  <c r="BB39" i="6"/>
  <c r="BC39" i="6"/>
  <c r="BD39" i="6"/>
  <c r="BE39" i="6"/>
  <c r="BF39" i="6"/>
  <c r="BG39" i="6"/>
  <c r="BH39" i="6"/>
  <c r="BI39" i="6"/>
  <c r="BJ39" i="6"/>
  <c r="BK39" i="6"/>
  <c r="BL39" i="6"/>
  <c r="BM39" i="6"/>
  <c r="BN39" i="6"/>
  <c r="BO39" i="6"/>
  <c r="BP39" i="6"/>
  <c r="AW40" i="6"/>
  <c r="AX40" i="6"/>
  <c r="AY40" i="6"/>
  <c r="AZ40" i="6"/>
  <c r="BA40" i="6"/>
  <c r="BB40" i="6"/>
  <c r="BC40" i="6"/>
  <c r="BD40" i="6"/>
  <c r="BE40" i="6"/>
  <c r="BF40" i="6"/>
  <c r="BG40" i="6"/>
  <c r="BH40" i="6"/>
  <c r="BI40" i="6"/>
  <c r="BJ40" i="6"/>
  <c r="BK40" i="6"/>
  <c r="BL40" i="6"/>
  <c r="BM40" i="6"/>
  <c r="BN40" i="6"/>
  <c r="BO40" i="6"/>
  <c r="BP40" i="6"/>
  <c r="AW41" i="6"/>
  <c r="AX41" i="6"/>
  <c r="AY41" i="6"/>
  <c r="AZ41" i="6"/>
  <c r="BA41" i="6"/>
  <c r="BB41" i="6"/>
  <c r="BC41" i="6"/>
  <c r="BD41" i="6"/>
  <c r="BE41" i="6"/>
  <c r="BF41" i="6"/>
  <c r="BG41" i="6"/>
  <c r="BH41" i="6"/>
  <c r="BI41" i="6"/>
  <c r="BJ41" i="6"/>
  <c r="BK41" i="6"/>
  <c r="BL41" i="6"/>
  <c r="BM41" i="6"/>
  <c r="BN41" i="6"/>
  <c r="BO41" i="6"/>
  <c r="BP41" i="6"/>
  <c r="AW42" i="6"/>
  <c r="AX42" i="6"/>
  <c r="AY42" i="6"/>
  <c r="AZ42" i="6"/>
  <c r="BA42" i="6"/>
  <c r="BB42" i="6"/>
  <c r="BC42" i="6"/>
  <c r="BD42" i="6"/>
  <c r="BE42" i="6"/>
  <c r="BF42" i="6"/>
  <c r="BG42" i="6"/>
  <c r="BH42" i="6"/>
  <c r="BI42" i="6"/>
  <c r="BJ42" i="6"/>
  <c r="BK42" i="6"/>
  <c r="BL42" i="6"/>
  <c r="BM42" i="6"/>
  <c r="BN42" i="6"/>
  <c r="BO42" i="6"/>
  <c r="BP42" i="6"/>
  <c r="BT42" i="6"/>
  <c r="BU42" i="6"/>
  <c r="BV42" i="6"/>
  <c r="BW42" i="6"/>
  <c r="BX42" i="6"/>
  <c r="BY42" i="6"/>
  <c r="BZ42" i="6"/>
  <c r="CA42" i="6"/>
  <c r="CB42" i="6"/>
  <c r="CC42" i="6"/>
  <c r="CD42" i="6"/>
  <c r="CE42" i="6"/>
  <c r="CF42" i="6"/>
  <c r="CG42" i="6"/>
  <c r="CH42" i="6"/>
  <c r="CI42" i="6"/>
  <c r="CJ42" i="6"/>
  <c r="CK42" i="6"/>
  <c r="CL42" i="6"/>
  <c r="CM42" i="6"/>
  <c r="BT13" i="6"/>
  <c r="BU13" i="6"/>
  <c r="BV13" i="6"/>
  <c r="BW13" i="6"/>
  <c r="BX13" i="6"/>
  <c r="BY13" i="6"/>
  <c r="BZ13" i="6"/>
  <c r="CA13" i="6"/>
  <c r="CB13" i="6"/>
  <c r="CC13" i="6"/>
  <c r="CD13" i="6"/>
  <c r="CE13" i="6"/>
  <c r="CF13" i="6"/>
  <c r="CG13" i="6"/>
  <c r="CH13" i="6"/>
  <c r="CI13" i="6"/>
  <c r="CJ13" i="6"/>
  <c r="CK13" i="6"/>
  <c r="CL13" i="6"/>
  <c r="CM13" i="6"/>
  <c r="BT14" i="6"/>
  <c r="BU14" i="6"/>
  <c r="BV14" i="6"/>
  <c r="BW14" i="6"/>
  <c r="BX14" i="6"/>
  <c r="BY14" i="6"/>
  <c r="BZ14" i="6"/>
  <c r="CA14" i="6"/>
  <c r="CB14" i="6"/>
  <c r="CC14" i="6"/>
  <c r="CD14" i="6"/>
  <c r="CE14" i="6"/>
  <c r="CF14" i="6"/>
  <c r="CG14" i="6"/>
  <c r="CH14" i="6"/>
  <c r="CI14" i="6"/>
  <c r="CJ14" i="6"/>
  <c r="CK14" i="6"/>
  <c r="CL14" i="6"/>
  <c r="CM14" i="6"/>
  <c r="BT15" i="6"/>
  <c r="BU15" i="6"/>
  <c r="BV15" i="6"/>
  <c r="BW15" i="6"/>
  <c r="BX15" i="6"/>
  <c r="BY15" i="6"/>
  <c r="BZ15" i="6"/>
  <c r="CA15" i="6"/>
  <c r="CB15" i="6"/>
  <c r="CC15" i="6"/>
  <c r="CD15" i="6"/>
  <c r="CE15" i="6"/>
  <c r="CF15" i="6"/>
  <c r="CG15" i="6"/>
  <c r="CH15" i="6"/>
  <c r="CI15" i="6"/>
  <c r="CJ15" i="6"/>
  <c r="CK15" i="6"/>
  <c r="CL15" i="6"/>
  <c r="CM15" i="6"/>
  <c r="BT16" i="6"/>
  <c r="BU16" i="6"/>
  <c r="BV16" i="6"/>
  <c r="BW16" i="6"/>
  <c r="BX16" i="6"/>
  <c r="BY16" i="6"/>
  <c r="BZ16" i="6"/>
  <c r="CA16" i="6"/>
  <c r="CB16" i="6"/>
  <c r="CC16" i="6"/>
  <c r="CD16" i="6"/>
  <c r="CE16" i="6"/>
  <c r="CF16" i="6"/>
  <c r="CG16" i="6"/>
  <c r="CH16" i="6"/>
  <c r="CI16" i="6"/>
  <c r="CJ16" i="6"/>
  <c r="CK16" i="6"/>
  <c r="CL16" i="6"/>
  <c r="CM16" i="6"/>
  <c r="BT17" i="6"/>
  <c r="BU17" i="6"/>
  <c r="BV17" i="6"/>
  <c r="BW17" i="6"/>
  <c r="BX17" i="6"/>
  <c r="BY17" i="6"/>
  <c r="BZ17" i="6"/>
  <c r="CA17" i="6"/>
  <c r="CB17" i="6"/>
  <c r="CC17" i="6"/>
  <c r="CD17" i="6"/>
  <c r="CE17" i="6"/>
  <c r="CF17" i="6"/>
  <c r="CG17" i="6"/>
  <c r="CH17" i="6"/>
  <c r="CI17" i="6"/>
  <c r="CJ17" i="6"/>
  <c r="CK17" i="6"/>
  <c r="CL17" i="6"/>
  <c r="CM17" i="6"/>
  <c r="BT18" i="6"/>
  <c r="BU18" i="6"/>
  <c r="BV18" i="6"/>
  <c r="BW18" i="6"/>
  <c r="BX18" i="6"/>
  <c r="BY18" i="6"/>
  <c r="BZ18" i="6"/>
  <c r="CA18" i="6"/>
  <c r="CB18" i="6"/>
  <c r="CC18" i="6"/>
  <c r="CD18" i="6"/>
  <c r="CE18" i="6"/>
  <c r="CF18" i="6"/>
  <c r="CG18" i="6"/>
  <c r="CH18" i="6"/>
  <c r="CI18" i="6"/>
  <c r="CJ18" i="6"/>
  <c r="CK18" i="6"/>
  <c r="CL18" i="6"/>
  <c r="CM18" i="6"/>
  <c r="BT19" i="6"/>
  <c r="BU19" i="6"/>
  <c r="BV19" i="6"/>
  <c r="BW19" i="6"/>
  <c r="BX19" i="6"/>
  <c r="BY19" i="6"/>
  <c r="BZ19" i="6"/>
  <c r="CA19" i="6"/>
  <c r="CB19" i="6"/>
  <c r="CC19" i="6"/>
  <c r="CD19" i="6"/>
  <c r="CE19" i="6"/>
  <c r="CF19" i="6"/>
  <c r="CG19" i="6"/>
  <c r="CH19" i="6"/>
  <c r="CI19" i="6"/>
  <c r="CJ19" i="6"/>
  <c r="CK19" i="6"/>
  <c r="CL19" i="6"/>
  <c r="CM19" i="6"/>
  <c r="BT20" i="6"/>
  <c r="BU20" i="6"/>
  <c r="BV20" i="6"/>
  <c r="BW20" i="6"/>
  <c r="BX20" i="6"/>
  <c r="BY20" i="6"/>
  <c r="BZ20" i="6"/>
  <c r="CA20" i="6"/>
  <c r="CB20" i="6"/>
  <c r="CC20" i="6"/>
  <c r="CD20" i="6"/>
  <c r="CE20" i="6"/>
  <c r="CF20" i="6"/>
  <c r="CG20" i="6"/>
  <c r="CH20" i="6"/>
  <c r="CI20" i="6"/>
  <c r="CJ20" i="6"/>
  <c r="CK20" i="6"/>
  <c r="CL20" i="6"/>
  <c r="CM20" i="6"/>
  <c r="BT21" i="6"/>
  <c r="BU21" i="6"/>
  <c r="BV21" i="6"/>
  <c r="BW21" i="6"/>
  <c r="BX21" i="6"/>
  <c r="BY21" i="6"/>
  <c r="BZ21" i="6"/>
  <c r="CA21" i="6"/>
  <c r="CB21" i="6"/>
  <c r="CC21" i="6"/>
  <c r="CD21" i="6"/>
  <c r="CE21" i="6"/>
  <c r="CF21" i="6"/>
  <c r="CG21" i="6"/>
  <c r="CH21" i="6"/>
  <c r="CI21" i="6"/>
  <c r="CJ21" i="6"/>
  <c r="CK21" i="6"/>
  <c r="CL21" i="6"/>
  <c r="CM21" i="6"/>
  <c r="BT22" i="6"/>
  <c r="BU22" i="6"/>
  <c r="BV22" i="6"/>
  <c r="BW22" i="6"/>
  <c r="BX22" i="6"/>
  <c r="BY22" i="6"/>
  <c r="BZ22" i="6"/>
  <c r="CA22" i="6"/>
  <c r="CB22" i="6"/>
  <c r="CC22" i="6"/>
  <c r="CD22" i="6"/>
  <c r="CE22" i="6"/>
  <c r="CF22" i="6"/>
  <c r="CG22" i="6"/>
  <c r="CH22" i="6"/>
  <c r="CI22" i="6"/>
  <c r="CJ22" i="6"/>
  <c r="CK22" i="6"/>
  <c r="CL22" i="6"/>
  <c r="CM22" i="6"/>
  <c r="BT23" i="6"/>
  <c r="BU23" i="6"/>
  <c r="BV23" i="6"/>
  <c r="BW23" i="6"/>
  <c r="BX23" i="6"/>
  <c r="BY23" i="6"/>
  <c r="BZ23" i="6"/>
  <c r="CA23" i="6"/>
  <c r="CB23" i="6"/>
  <c r="CC23" i="6"/>
  <c r="CD23" i="6"/>
  <c r="CE23" i="6"/>
  <c r="CF23" i="6"/>
  <c r="CG23" i="6"/>
  <c r="CH23" i="6"/>
  <c r="CI23" i="6"/>
  <c r="CJ23" i="6"/>
  <c r="CK23" i="6"/>
  <c r="CL23" i="6"/>
  <c r="CM23" i="6"/>
  <c r="BT24" i="6"/>
  <c r="BU24" i="6"/>
  <c r="BV24" i="6"/>
  <c r="BW24" i="6"/>
  <c r="BX24" i="6"/>
  <c r="BY24" i="6"/>
  <c r="BZ24" i="6"/>
  <c r="CA24" i="6"/>
  <c r="CB24" i="6"/>
  <c r="CC24" i="6"/>
  <c r="CD24" i="6"/>
  <c r="CE24" i="6"/>
  <c r="CF24" i="6"/>
  <c r="CG24" i="6"/>
  <c r="CH24" i="6"/>
  <c r="CI24" i="6"/>
  <c r="CJ24" i="6"/>
  <c r="CK24" i="6"/>
  <c r="CL24" i="6"/>
  <c r="CM24" i="6"/>
  <c r="BT25" i="6"/>
  <c r="BU25" i="6"/>
  <c r="BV25" i="6"/>
  <c r="BW25" i="6"/>
  <c r="BX25" i="6"/>
  <c r="BY25" i="6"/>
  <c r="BZ25" i="6"/>
  <c r="CA25" i="6"/>
  <c r="CB25" i="6"/>
  <c r="CC25" i="6"/>
  <c r="CD25" i="6"/>
  <c r="CE25" i="6"/>
  <c r="CF25" i="6"/>
  <c r="CG25" i="6"/>
  <c r="CH25" i="6"/>
  <c r="CI25" i="6"/>
  <c r="CJ25" i="6"/>
  <c r="CK25" i="6"/>
  <c r="CL25" i="6"/>
  <c r="CM25" i="6"/>
  <c r="BT26" i="6"/>
  <c r="BU26" i="6"/>
  <c r="BV26" i="6"/>
  <c r="BW26" i="6"/>
  <c r="BX26" i="6"/>
  <c r="BY26" i="6"/>
  <c r="BZ26" i="6"/>
  <c r="CA26" i="6"/>
  <c r="CB26" i="6"/>
  <c r="CC26" i="6"/>
  <c r="CD26" i="6"/>
  <c r="CE26" i="6"/>
  <c r="CF26" i="6"/>
  <c r="CG26" i="6"/>
  <c r="CH26" i="6"/>
  <c r="CI26" i="6"/>
  <c r="CJ26" i="6"/>
  <c r="CK26" i="6"/>
  <c r="CL26" i="6"/>
  <c r="CM26" i="6"/>
  <c r="BT27" i="6"/>
  <c r="BU27" i="6"/>
  <c r="BV27" i="6"/>
  <c r="BW27" i="6"/>
  <c r="BX27" i="6"/>
  <c r="BY27" i="6"/>
  <c r="BZ27" i="6"/>
  <c r="CA27" i="6"/>
  <c r="CB27" i="6"/>
  <c r="CC27" i="6"/>
  <c r="CD27" i="6"/>
  <c r="CE27" i="6"/>
  <c r="CF27" i="6"/>
  <c r="CG27" i="6"/>
  <c r="CH27" i="6"/>
  <c r="CI27" i="6"/>
  <c r="CJ27" i="6"/>
  <c r="CK27" i="6"/>
  <c r="CL27" i="6"/>
  <c r="CM27" i="6"/>
  <c r="BT28" i="6"/>
  <c r="BU28" i="6"/>
  <c r="BV28" i="6"/>
  <c r="BW28" i="6"/>
  <c r="BX28" i="6"/>
  <c r="BY28" i="6"/>
  <c r="BZ28" i="6"/>
  <c r="CA28" i="6"/>
  <c r="CB28" i="6"/>
  <c r="CC28" i="6"/>
  <c r="CD28" i="6"/>
  <c r="CE28" i="6"/>
  <c r="CF28" i="6"/>
  <c r="CG28" i="6"/>
  <c r="CH28" i="6"/>
  <c r="CI28" i="6"/>
  <c r="CJ28" i="6"/>
  <c r="CK28" i="6"/>
  <c r="CL28" i="6"/>
  <c r="CM28" i="6"/>
  <c r="BT29" i="6"/>
  <c r="BU29" i="6"/>
  <c r="BV29" i="6"/>
  <c r="BW29" i="6"/>
  <c r="BX29" i="6"/>
  <c r="BY29" i="6"/>
  <c r="BZ29" i="6"/>
  <c r="CA29" i="6"/>
  <c r="CB29" i="6"/>
  <c r="CC29" i="6"/>
  <c r="CD29" i="6"/>
  <c r="CE29" i="6"/>
  <c r="CF29" i="6"/>
  <c r="CG29" i="6"/>
  <c r="CH29" i="6"/>
  <c r="CI29" i="6"/>
  <c r="CJ29" i="6"/>
  <c r="CK29" i="6"/>
  <c r="CL29" i="6"/>
  <c r="CM29" i="6"/>
  <c r="BT30" i="6"/>
  <c r="BU30" i="6"/>
  <c r="BV30" i="6"/>
  <c r="BW30" i="6"/>
  <c r="BX30" i="6"/>
  <c r="BY30" i="6"/>
  <c r="BZ30" i="6"/>
  <c r="CA30" i="6"/>
  <c r="CB30" i="6"/>
  <c r="CC30" i="6"/>
  <c r="CD30" i="6"/>
  <c r="CE30" i="6"/>
  <c r="CF30" i="6"/>
  <c r="CG30" i="6"/>
  <c r="CH30" i="6"/>
  <c r="CI30" i="6"/>
  <c r="CJ30" i="6"/>
  <c r="CK30" i="6"/>
  <c r="CL30" i="6"/>
  <c r="CM30" i="6"/>
  <c r="BT31" i="6"/>
  <c r="BU31" i="6"/>
  <c r="BV31" i="6"/>
  <c r="BW31" i="6"/>
  <c r="BX31" i="6"/>
  <c r="BY31" i="6"/>
  <c r="BZ31" i="6"/>
  <c r="CA31" i="6"/>
  <c r="CB31" i="6"/>
  <c r="CC31" i="6"/>
  <c r="CD31" i="6"/>
  <c r="CE31" i="6"/>
  <c r="CF31" i="6"/>
  <c r="CG31" i="6"/>
  <c r="CH31" i="6"/>
  <c r="CI31" i="6"/>
  <c r="CJ31" i="6"/>
  <c r="CK31" i="6"/>
  <c r="CL31" i="6"/>
  <c r="CM31" i="6"/>
  <c r="BT32" i="6"/>
  <c r="BU32" i="6"/>
  <c r="BV32" i="6"/>
  <c r="BW32" i="6"/>
  <c r="BX32" i="6"/>
  <c r="BY32" i="6"/>
  <c r="BZ32" i="6"/>
  <c r="CA32" i="6"/>
  <c r="CB32" i="6"/>
  <c r="CC32" i="6"/>
  <c r="CD32" i="6"/>
  <c r="CE32" i="6"/>
  <c r="CF32" i="6"/>
  <c r="CG32" i="6"/>
  <c r="CH32" i="6"/>
  <c r="CI32" i="6"/>
  <c r="CJ32" i="6"/>
  <c r="CK32" i="6"/>
  <c r="CL32" i="6"/>
  <c r="CM32" i="6"/>
  <c r="BT33" i="6"/>
  <c r="BU33" i="6"/>
  <c r="BV33" i="6"/>
  <c r="BW33" i="6"/>
  <c r="BX33" i="6"/>
  <c r="BY33" i="6"/>
  <c r="BZ33" i="6"/>
  <c r="CA33" i="6"/>
  <c r="CB33" i="6"/>
  <c r="CC33" i="6"/>
  <c r="CD33" i="6"/>
  <c r="CE33" i="6"/>
  <c r="CF33" i="6"/>
  <c r="CG33" i="6"/>
  <c r="CH33" i="6"/>
  <c r="CI33" i="6"/>
  <c r="CJ33" i="6"/>
  <c r="CK33" i="6"/>
  <c r="CL33" i="6"/>
  <c r="CM33" i="6"/>
  <c r="BT34" i="6"/>
  <c r="BU34" i="6"/>
  <c r="BV34" i="6"/>
  <c r="BW34" i="6"/>
  <c r="BX34" i="6"/>
  <c r="BY34" i="6"/>
  <c r="BZ34" i="6"/>
  <c r="CA34" i="6"/>
  <c r="CB34" i="6"/>
  <c r="CC34" i="6"/>
  <c r="CD34" i="6"/>
  <c r="CE34" i="6"/>
  <c r="CF34" i="6"/>
  <c r="CG34" i="6"/>
  <c r="CH34" i="6"/>
  <c r="CI34" i="6"/>
  <c r="CJ34" i="6"/>
  <c r="CK34" i="6"/>
  <c r="CL34" i="6"/>
  <c r="CM34" i="6"/>
  <c r="BT35" i="6"/>
  <c r="BU35" i="6"/>
  <c r="BV35" i="6"/>
  <c r="BW35" i="6"/>
  <c r="BX35" i="6"/>
  <c r="BY35" i="6"/>
  <c r="BZ35" i="6"/>
  <c r="CA35" i="6"/>
  <c r="CB35" i="6"/>
  <c r="CC35" i="6"/>
  <c r="CD35" i="6"/>
  <c r="CE35" i="6"/>
  <c r="CF35" i="6"/>
  <c r="CG35" i="6"/>
  <c r="CH35" i="6"/>
  <c r="CI35" i="6"/>
  <c r="CJ35" i="6"/>
  <c r="CK35" i="6"/>
  <c r="CL35" i="6"/>
  <c r="CM35" i="6"/>
  <c r="BT36" i="6"/>
  <c r="BU36" i="6"/>
  <c r="BV36" i="6"/>
  <c r="BW36" i="6"/>
  <c r="BX36" i="6"/>
  <c r="BY36" i="6"/>
  <c r="BZ36" i="6"/>
  <c r="CA36" i="6"/>
  <c r="CB36" i="6"/>
  <c r="CC36" i="6"/>
  <c r="CD36" i="6"/>
  <c r="CE36" i="6"/>
  <c r="CF36" i="6"/>
  <c r="CG36" i="6"/>
  <c r="CH36" i="6"/>
  <c r="CI36" i="6"/>
  <c r="CJ36" i="6"/>
  <c r="CK36" i="6"/>
  <c r="CL36" i="6"/>
  <c r="CM36" i="6"/>
  <c r="BT37" i="6"/>
  <c r="BU37" i="6"/>
  <c r="BV37" i="6"/>
  <c r="BW37" i="6"/>
  <c r="BX37" i="6"/>
  <c r="BY37" i="6"/>
  <c r="BZ37" i="6"/>
  <c r="CA37" i="6"/>
  <c r="CB37" i="6"/>
  <c r="CC37" i="6"/>
  <c r="CD37" i="6"/>
  <c r="CE37" i="6"/>
  <c r="CF37" i="6"/>
  <c r="CG37" i="6"/>
  <c r="CH37" i="6"/>
  <c r="CI37" i="6"/>
  <c r="CJ37" i="6"/>
  <c r="CK37" i="6"/>
  <c r="CL37" i="6"/>
  <c r="CM37" i="6"/>
  <c r="BT38" i="6"/>
  <c r="BU38" i="6"/>
  <c r="BV38" i="6"/>
  <c r="BW38" i="6"/>
  <c r="BX38" i="6"/>
  <c r="BY38" i="6"/>
  <c r="BZ38" i="6"/>
  <c r="CA38" i="6"/>
  <c r="CB38" i="6"/>
  <c r="CC38" i="6"/>
  <c r="CD38" i="6"/>
  <c r="CE38" i="6"/>
  <c r="CF38" i="6"/>
  <c r="CG38" i="6"/>
  <c r="CH38" i="6"/>
  <c r="CI38" i="6"/>
  <c r="CJ38" i="6"/>
  <c r="CK38" i="6"/>
  <c r="CL38" i="6"/>
  <c r="CM38" i="6"/>
  <c r="BT39" i="6"/>
  <c r="BU39" i="6"/>
  <c r="BV39" i="6"/>
  <c r="BW39" i="6"/>
  <c r="BX39" i="6"/>
  <c r="BY39" i="6"/>
  <c r="BZ39" i="6"/>
  <c r="CA39" i="6"/>
  <c r="CB39" i="6"/>
  <c r="CC39" i="6"/>
  <c r="CD39" i="6"/>
  <c r="CE39" i="6"/>
  <c r="CF39" i="6"/>
  <c r="CG39" i="6"/>
  <c r="CH39" i="6"/>
  <c r="CI39" i="6"/>
  <c r="CJ39" i="6"/>
  <c r="CK39" i="6"/>
  <c r="CL39" i="6"/>
  <c r="CM39" i="6"/>
  <c r="BT40" i="6"/>
  <c r="BU40" i="6"/>
  <c r="BV40" i="6"/>
  <c r="BW40" i="6"/>
  <c r="BX40" i="6"/>
  <c r="BY40" i="6"/>
  <c r="BZ40" i="6"/>
  <c r="CA40" i="6"/>
  <c r="CB40" i="6"/>
  <c r="CC40" i="6"/>
  <c r="CD40" i="6"/>
  <c r="CE40" i="6"/>
  <c r="CF40" i="6"/>
  <c r="CG40" i="6"/>
  <c r="CH40" i="6"/>
  <c r="CI40" i="6"/>
  <c r="CJ40" i="6"/>
  <c r="CK40" i="6"/>
  <c r="CL40" i="6"/>
  <c r="CM40" i="6"/>
  <c r="BT41" i="6"/>
  <c r="BU41" i="6"/>
  <c r="BV41" i="6"/>
  <c r="BW41" i="6"/>
  <c r="BX41" i="6"/>
  <c r="BY41" i="6"/>
  <c r="BZ41" i="6"/>
  <c r="CA41" i="6"/>
  <c r="CB41" i="6"/>
  <c r="CC41" i="6"/>
  <c r="CD41" i="6"/>
  <c r="CE41" i="6"/>
  <c r="CF41" i="6"/>
  <c r="CG41" i="6"/>
  <c r="CH41" i="6"/>
  <c r="CI41" i="6"/>
  <c r="CJ41" i="6"/>
  <c r="CK41" i="6"/>
  <c r="CL41" i="6"/>
  <c r="CM41" i="6"/>
  <c r="AW6" i="6"/>
  <c r="AX6" i="6"/>
  <c r="AY6" i="6"/>
  <c r="AZ6" i="6"/>
  <c r="BA6" i="6"/>
  <c r="BB6" i="6"/>
  <c r="BC6" i="6"/>
  <c r="BD6" i="6"/>
  <c r="BE6" i="6"/>
  <c r="BF6" i="6"/>
  <c r="BG6" i="6"/>
  <c r="BH6" i="6"/>
  <c r="BI6" i="6"/>
  <c r="BJ6" i="6"/>
  <c r="BK6" i="6"/>
  <c r="BL6" i="6"/>
  <c r="BM6" i="6"/>
  <c r="BN6" i="6"/>
  <c r="BO6" i="6"/>
  <c r="BP6" i="6"/>
  <c r="AW7" i="6"/>
  <c r="AX7" i="6"/>
  <c r="AY7" i="6"/>
  <c r="AZ7" i="6"/>
  <c r="BA7" i="6"/>
  <c r="BB7" i="6"/>
  <c r="BC7" i="6"/>
  <c r="BD7" i="6"/>
  <c r="BE7" i="6"/>
  <c r="BF7" i="6"/>
  <c r="BG7" i="6"/>
  <c r="BH7" i="6"/>
  <c r="BI7" i="6"/>
  <c r="BJ7" i="6"/>
  <c r="BK7" i="6"/>
  <c r="BL7" i="6"/>
  <c r="BM7" i="6"/>
  <c r="BN7" i="6"/>
  <c r="BO7" i="6"/>
  <c r="BP7" i="6"/>
  <c r="AW8" i="6"/>
  <c r="AX8" i="6"/>
  <c r="AY8" i="6"/>
  <c r="AZ8" i="6"/>
  <c r="BA8" i="6"/>
  <c r="BB8" i="6"/>
  <c r="BC8" i="6"/>
  <c r="BD8" i="6"/>
  <c r="BE8" i="6"/>
  <c r="BF8" i="6"/>
  <c r="BG8" i="6"/>
  <c r="BH8" i="6"/>
  <c r="BI8" i="6"/>
  <c r="BJ8" i="6"/>
  <c r="BK8" i="6"/>
  <c r="BL8" i="6"/>
  <c r="BM8" i="6"/>
  <c r="BN8" i="6"/>
  <c r="BO8" i="6"/>
  <c r="BP8" i="6"/>
  <c r="AW9" i="6"/>
  <c r="AX9" i="6"/>
  <c r="AY9" i="6"/>
  <c r="AZ9" i="6"/>
  <c r="BA9" i="6"/>
  <c r="BB9" i="6"/>
  <c r="BC9" i="6"/>
  <c r="BD9" i="6"/>
  <c r="BE9" i="6"/>
  <c r="BF9" i="6"/>
  <c r="BG9" i="6"/>
  <c r="BH9" i="6"/>
  <c r="BI9" i="6"/>
  <c r="BJ9" i="6"/>
  <c r="BK9" i="6"/>
  <c r="BL9" i="6"/>
  <c r="BM9" i="6"/>
  <c r="BN9" i="6"/>
  <c r="BO9" i="6"/>
  <c r="BP9" i="6"/>
  <c r="AW10" i="6"/>
  <c r="AX10" i="6"/>
  <c r="AY10" i="6"/>
  <c r="AZ10" i="6"/>
  <c r="BA10" i="6"/>
  <c r="BB10" i="6"/>
  <c r="BC10" i="6"/>
  <c r="BD10" i="6"/>
  <c r="BE10" i="6"/>
  <c r="BF10" i="6"/>
  <c r="BG10" i="6"/>
  <c r="BH10" i="6"/>
  <c r="BI10" i="6"/>
  <c r="BJ10" i="6"/>
  <c r="BK10" i="6"/>
  <c r="BL10" i="6"/>
  <c r="BM10" i="6"/>
  <c r="BN10" i="6"/>
  <c r="BO10" i="6"/>
  <c r="BP10" i="6"/>
  <c r="AW11" i="6"/>
  <c r="AX11" i="6"/>
  <c r="AY11" i="6"/>
  <c r="AZ11" i="6"/>
  <c r="BA11" i="6"/>
  <c r="BB11" i="6"/>
  <c r="BC11" i="6"/>
  <c r="BD11" i="6"/>
  <c r="BE11" i="6"/>
  <c r="BF11" i="6"/>
  <c r="BG11" i="6"/>
  <c r="BH11" i="6"/>
  <c r="BI11" i="6"/>
  <c r="BJ11" i="6"/>
  <c r="BK11" i="6"/>
  <c r="BL11" i="6"/>
  <c r="BM11" i="6"/>
  <c r="BN11" i="6"/>
  <c r="BO11" i="6"/>
  <c r="BP11" i="6"/>
  <c r="AW12" i="6"/>
  <c r="AX12" i="6"/>
  <c r="AY12" i="6"/>
  <c r="AZ12" i="6"/>
  <c r="BA12" i="6"/>
  <c r="BB12" i="6"/>
  <c r="BC12" i="6"/>
  <c r="BD12" i="6"/>
  <c r="BE12" i="6"/>
  <c r="BF12" i="6"/>
  <c r="BG12" i="6"/>
  <c r="BH12" i="6"/>
  <c r="BI12" i="6"/>
  <c r="BJ12" i="6"/>
  <c r="BK12" i="6"/>
  <c r="BL12" i="6"/>
  <c r="BM12" i="6"/>
  <c r="BN12" i="6"/>
  <c r="BO12" i="6"/>
  <c r="BP12" i="6"/>
  <c r="AX5" i="6"/>
  <c r="AY5" i="6"/>
  <c r="AZ5" i="6"/>
  <c r="BA5" i="6"/>
  <c r="BB5" i="6"/>
  <c r="BC5" i="6"/>
  <c r="BD5" i="6"/>
  <c r="BE5" i="6"/>
  <c r="BF5" i="6"/>
  <c r="BG5" i="6"/>
  <c r="BH5" i="6"/>
  <c r="BI5" i="6"/>
  <c r="BJ5" i="6"/>
  <c r="BK5" i="6"/>
  <c r="BL5" i="6"/>
  <c r="BM5" i="6"/>
  <c r="BN5" i="6"/>
  <c r="BO5" i="6"/>
  <c r="BP5" i="6"/>
  <c r="AW5" i="6"/>
  <c r="BT6" i="6"/>
  <c r="BU6" i="6"/>
  <c r="BV6" i="6"/>
  <c r="BW6" i="6"/>
  <c r="BX6" i="6"/>
  <c r="BY6" i="6"/>
  <c r="BZ6" i="6"/>
  <c r="CA6" i="6"/>
  <c r="CB6" i="6"/>
  <c r="CC6" i="6"/>
  <c r="CD6" i="6"/>
  <c r="CE6" i="6"/>
  <c r="CF6" i="6"/>
  <c r="CG6" i="6"/>
  <c r="CH6" i="6"/>
  <c r="CI6" i="6"/>
  <c r="CJ6" i="6"/>
  <c r="CK6" i="6"/>
  <c r="CL6" i="6"/>
  <c r="CM6" i="6"/>
  <c r="BT7" i="6"/>
  <c r="BU7" i="6"/>
  <c r="BV7" i="6"/>
  <c r="BW7" i="6"/>
  <c r="BX7" i="6"/>
  <c r="BY7" i="6"/>
  <c r="BZ7" i="6"/>
  <c r="CA7" i="6"/>
  <c r="CB7" i="6"/>
  <c r="CC7" i="6"/>
  <c r="CD7" i="6"/>
  <c r="CE7" i="6"/>
  <c r="CF7" i="6"/>
  <c r="CG7" i="6"/>
  <c r="CH7" i="6"/>
  <c r="CI7" i="6"/>
  <c r="CJ7" i="6"/>
  <c r="CK7" i="6"/>
  <c r="CL7" i="6"/>
  <c r="CM7" i="6"/>
  <c r="BT8" i="6"/>
  <c r="BU8" i="6"/>
  <c r="BV8" i="6"/>
  <c r="BW8" i="6"/>
  <c r="BX8" i="6"/>
  <c r="BY8" i="6"/>
  <c r="BZ8" i="6"/>
  <c r="CA8" i="6"/>
  <c r="CB8" i="6"/>
  <c r="CC8" i="6"/>
  <c r="CD8" i="6"/>
  <c r="CE8" i="6"/>
  <c r="CF8" i="6"/>
  <c r="CG8" i="6"/>
  <c r="CH8" i="6"/>
  <c r="CI8" i="6"/>
  <c r="CJ8" i="6"/>
  <c r="CK8" i="6"/>
  <c r="CL8" i="6"/>
  <c r="CM8" i="6"/>
  <c r="BT9" i="6"/>
  <c r="BU9" i="6"/>
  <c r="BV9" i="6"/>
  <c r="BW9" i="6"/>
  <c r="BX9" i="6"/>
  <c r="BY9" i="6"/>
  <c r="BZ9" i="6"/>
  <c r="CA9" i="6"/>
  <c r="CB9" i="6"/>
  <c r="CC9" i="6"/>
  <c r="CD9" i="6"/>
  <c r="CE9" i="6"/>
  <c r="CF9" i="6"/>
  <c r="CG9" i="6"/>
  <c r="CH9" i="6"/>
  <c r="CI9" i="6"/>
  <c r="CJ9" i="6"/>
  <c r="CK9" i="6"/>
  <c r="CL9" i="6"/>
  <c r="CM9" i="6"/>
  <c r="BT10" i="6"/>
  <c r="BU10" i="6"/>
  <c r="BV10" i="6"/>
  <c r="BW10" i="6"/>
  <c r="BX10" i="6"/>
  <c r="BY10" i="6"/>
  <c r="BZ10" i="6"/>
  <c r="CA10" i="6"/>
  <c r="CB10" i="6"/>
  <c r="CC10" i="6"/>
  <c r="CD10" i="6"/>
  <c r="CE10" i="6"/>
  <c r="CF10" i="6"/>
  <c r="CG10" i="6"/>
  <c r="CH10" i="6"/>
  <c r="CI10" i="6"/>
  <c r="CJ10" i="6"/>
  <c r="CK10" i="6"/>
  <c r="CL10" i="6"/>
  <c r="CM10" i="6"/>
  <c r="BT11" i="6"/>
  <c r="BU11" i="6"/>
  <c r="BV11" i="6"/>
  <c r="BW11" i="6"/>
  <c r="BX11" i="6"/>
  <c r="BY11" i="6"/>
  <c r="BZ11" i="6"/>
  <c r="CA11" i="6"/>
  <c r="CB11" i="6"/>
  <c r="CC11" i="6"/>
  <c r="CD11" i="6"/>
  <c r="CE11" i="6"/>
  <c r="CF11" i="6"/>
  <c r="CG11" i="6"/>
  <c r="CH11" i="6"/>
  <c r="CI11" i="6"/>
  <c r="CJ11" i="6"/>
  <c r="CK11" i="6"/>
  <c r="CL11" i="6"/>
  <c r="CM11" i="6"/>
  <c r="BT12" i="6"/>
  <c r="BU12" i="6"/>
  <c r="BV12" i="6"/>
  <c r="BW12" i="6"/>
  <c r="BX12" i="6"/>
  <c r="BY12" i="6"/>
  <c r="BZ12" i="6"/>
  <c r="CA12" i="6"/>
  <c r="CB12" i="6"/>
  <c r="CC12" i="6"/>
  <c r="CD12" i="6"/>
  <c r="CE12" i="6"/>
  <c r="CF12" i="6"/>
  <c r="CG12" i="6"/>
  <c r="CH12" i="6"/>
  <c r="CI12" i="6"/>
  <c r="CJ12" i="6"/>
  <c r="CK12" i="6"/>
  <c r="CL12" i="6"/>
  <c r="CM12" i="6"/>
  <c r="BU5" i="6"/>
  <c r="BV5" i="6"/>
  <c r="BW5" i="6"/>
  <c r="BX5" i="6"/>
  <c r="BY5" i="6"/>
  <c r="BZ5" i="6"/>
  <c r="CA5" i="6"/>
  <c r="CB5" i="6"/>
  <c r="CC5" i="6"/>
  <c r="CD5" i="6"/>
  <c r="CE5" i="6"/>
  <c r="CF5" i="6"/>
  <c r="CG5" i="6"/>
  <c r="CH5" i="6"/>
  <c r="CI5" i="6"/>
  <c r="CJ5" i="6"/>
  <c r="CK5" i="6"/>
  <c r="CL5" i="6"/>
  <c r="CM5" i="6"/>
  <c r="BT5" i="6"/>
  <c r="C23" i="5"/>
  <c r="D23" i="5"/>
  <c r="E23" i="5"/>
  <c r="F23" i="5"/>
  <c r="G23" i="5"/>
  <c r="H23" i="5"/>
  <c r="I23" i="5"/>
  <c r="J23" i="5"/>
  <c r="K23" i="5"/>
  <c r="L23" i="5"/>
  <c r="M23" i="5"/>
  <c r="N23" i="5"/>
  <c r="O23" i="5"/>
  <c r="P23" i="5"/>
  <c r="Q23" i="5"/>
  <c r="R23" i="5"/>
  <c r="S23" i="5"/>
  <c r="T23" i="5"/>
  <c r="U23" i="5"/>
  <c r="V23" i="5"/>
  <c r="C24" i="5"/>
  <c r="D24" i="5"/>
  <c r="E24" i="5"/>
  <c r="F24" i="5"/>
  <c r="G24" i="5"/>
  <c r="H24" i="5"/>
  <c r="I24" i="5"/>
  <c r="J24" i="5"/>
  <c r="K24" i="5"/>
  <c r="L24" i="5"/>
  <c r="M24" i="5"/>
  <c r="N24" i="5"/>
  <c r="O24" i="5"/>
  <c r="P24" i="5"/>
  <c r="Q24" i="5"/>
  <c r="R24" i="5"/>
  <c r="S24" i="5"/>
  <c r="T24" i="5"/>
  <c r="U24" i="5"/>
  <c r="V24" i="5"/>
  <c r="C25" i="5"/>
  <c r="D25" i="5"/>
  <c r="E25" i="5"/>
  <c r="F25" i="5"/>
  <c r="G25" i="5"/>
  <c r="H25" i="5"/>
  <c r="I25" i="5"/>
  <c r="J25" i="5"/>
  <c r="K25" i="5"/>
  <c r="L25" i="5"/>
  <c r="M25" i="5"/>
  <c r="N25" i="5"/>
  <c r="O25" i="5"/>
  <c r="P25" i="5"/>
  <c r="Q25" i="5"/>
  <c r="R25" i="5"/>
  <c r="S25" i="5"/>
  <c r="T25" i="5"/>
  <c r="U25" i="5"/>
  <c r="V25" i="5"/>
  <c r="C26" i="5"/>
  <c r="D26" i="5"/>
  <c r="E26" i="5"/>
  <c r="F26" i="5"/>
  <c r="G26" i="5"/>
  <c r="H26" i="5"/>
  <c r="I26" i="5"/>
  <c r="J26" i="5"/>
  <c r="K26" i="5"/>
  <c r="L26" i="5"/>
  <c r="M26" i="5"/>
  <c r="N26" i="5"/>
  <c r="O26" i="5"/>
  <c r="P26" i="5"/>
  <c r="Q26" i="5"/>
  <c r="R26" i="5"/>
  <c r="S26" i="5"/>
  <c r="T26" i="5"/>
  <c r="U26" i="5"/>
  <c r="V26" i="5"/>
  <c r="C27" i="5"/>
  <c r="D27" i="5"/>
  <c r="E27" i="5"/>
  <c r="F27" i="5"/>
  <c r="G27" i="5"/>
  <c r="H27" i="5"/>
  <c r="I27" i="5"/>
  <c r="J27" i="5"/>
  <c r="K27" i="5"/>
  <c r="L27" i="5"/>
  <c r="M27" i="5"/>
  <c r="N27" i="5"/>
  <c r="O27" i="5"/>
  <c r="P27" i="5"/>
  <c r="Q27" i="5"/>
  <c r="R27" i="5"/>
  <c r="S27" i="5"/>
  <c r="T27" i="5"/>
  <c r="U27" i="5"/>
  <c r="V27" i="5"/>
  <c r="C28" i="5"/>
  <c r="D28" i="5"/>
  <c r="E28" i="5"/>
  <c r="F28" i="5"/>
  <c r="G28" i="5"/>
  <c r="H28" i="5"/>
  <c r="I28" i="5"/>
  <c r="J28" i="5"/>
  <c r="K28" i="5"/>
  <c r="L28" i="5"/>
  <c r="M28" i="5"/>
  <c r="N28" i="5"/>
  <c r="O28" i="5"/>
  <c r="P28" i="5"/>
  <c r="Q28" i="5"/>
  <c r="R28" i="5"/>
  <c r="S28" i="5"/>
  <c r="T28" i="5"/>
  <c r="U28" i="5"/>
  <c r="V28" i="5"/>
  <c r="C29" i="5"/>
  <c r="D29" i="5"/>
  <c r="E29" i="5"/>
  <c r="F29" i="5"/>
  <c r="G29" i="5"/>
  <c r="H29" i="5"/>
  <c r="I29" i="5"/>
  <c r="J29" i="5"/>
  <c r="K29" i="5"/>
  <c r="L29" i="5"/>
  <c r="M29" i="5"/>
  <c r="N29" i="5"/>
  <c r="O29" i="5"/>
  <c r="P29" i="5"/>
  <c r="Q29" i="5"/>
  <c r="R29" i="5"/>
  <c r="S29" i="5"/>
  <c r="T29" i="5"/>
  <c r="U29" i="5"/>
  <c r="V29" i="5"/>
  <c r="C30" i="5"/>
  <c r="D30" i="5"/>
  <c r="E30" i="5"/>
  <c r="F30" i="5"/>
  <c r="G30" i="5"/>
  <c r="H30" i="5"/>
  <c r="I30" i="5"/>
  <c r="J30" i="5"/>
  <c r="K30" i="5"/>
  <c r="L30" i="5"/>
  <c r="M30" i="5"/>
  <c r="N30" i="5"/>
  <c r="O30" i="5"/>
  <c r="P30" i="5"/>
  <c r="Q30" i="5"/>
  <c r="R30" i="5"/>
  <c r="S30" i="5"/>
  <c r="T30" i="5"/>
  <c r="U30" i="5"/>
  <c r="V30" i="5"/>
  <c r="C31" i="5"/>
  <c r="D31" i="5"/>
  <c r="E31" i="5"/>
  <c r="F31" i="5"/>
  <c r="G31" i="5"/>
  <c r="H31" i="5"/>
  <c r="I31" i="5"/>
  <c r="J31" i="5"/>
  <c r="K31" i="5"/>
  <c r="L31" i="5"/>
  <c r="M31" i="5"/>
  <c r="N31" i="5"/>
  <c r="O31" i="5"/>
  <c r="P31" i="5"/>
  <c r="Q31" i="5"/>
  <c r="R31" i="5"/>
  <c r="S31" i="5"/>
  <c r="T31" i="5"/>
  <c r="U31" i="5"/>
  <c r="V31" i="5"/>
  <c r="C32" i="5"/>
  <c r="D32" i="5"/>
  <c r="E32" i="5"/>
  <c r="F32" i="5"/>
  <c r="G32" i="5"/>
  <c r="H32" i="5"/>
  <c r="I32" i="5"/>
  <c r="J32" i="5"/>
  <c r="K32" i="5"/>
  <c r="L32" i="5"/>
  <c r="M32" i="5"/>
  <c r="N32" i="5"/>
  <c r="O32" i="5"/>
  <c r="P32" i="5"/>
  <c r="Q32" i="5"/>
  <c r="R32" i="5"/>
  <c r="S32" i="5"/>
  <c r="T32" i="5"/>
  <c r="U32" i="5"/>
  <c r="V32" i="5"/>
  <c r="C33" i="5"/>
  <c r="D33" i="5"/>
  <c r="E33" i="5"/>
  <c r="F33" i="5"/>
  <c r="G33" i="5"/>
  <c r="H33" i="5"/>
  <c r="I33" i="5"/>
  <c r="J33" i="5"/>
  <c r="K33" i="5"/>
  <c r="L33" i="5"/>
  <c r="M33" i="5"/>
  <c r="N33" i="5"/>
  <c r="O33" i="5"/>
  <c r="P33" i="5"/>
  <c r="Q33" i="5"/>
  <c r="R33" i="5"/>
  <c r="S33" i="5"/>
  <c r="T33" i="5"/>
  <c r="U33" i="5"/>
  <c r="V33" i="5"/>
  <c r="C34" i="5"/>
  <c r="D34" i="5"/>
  <c r="E34" i="5"/>
  <c r="F34" i="5"/>
  <c r="G34" i="5"/>
  <c r="H34" i="5"/>
  <c r="I34" i="5"/>
  <c r="J34" i="5"/>
  <c r="K34" i="5"/>
  <c r="L34" i="5"/>
  <c r="M34" i="5"/>
  <c r="N34" i="5"/>
  <c r="O34" i="5"/>
  <c r="P34" i="5"/>
  <c r="Q34" i="5"/>
  <c r="R34" i="5"/>
  <c r="S34" i="5"/>
  <c r="T34" i="5"/>
  <c r="U34" i="5"/>
  <c r="V34" i="5"/>
  <c r="C35" i="5"/>
  <c r="D35" i="5"/>
  <c r="E35" i="5"/>
  <c r="F35" i="5"/>
  <c r="G35" i="5"/>
  <c r="H35" i="5"/>
  <c r="I35" i="5"/>
  <c r="J35" i="5"/>
  <c r="K35" i="5"/>
  <c r="L35" i="5"/>
  <c r="M35" i="5"/>
  <c r="N35" i="5"/>
  <c r="O35" i="5"/>
  <c r="P35" i="5"/>
  <c r="Q35" i="5"/>
  <c r="R35" i="5"/>
  <c r="S35" i="5"/>
  <c r="T35" i="5"/>
  <c r="U35" i="5"/>
  <c r="V35" i="5"/>
  <c r="C36" i="5"/>
  <c r="D36" i="5"/>
  <c r="E36" i="5"/>
  <c r="F36" i="5"/>
  <c r="G36" i="5"/>
  <c r="H36" i="5"/>
  <c r="I36" i="5"/>
  <c r="J36" i="5"/>
  <c r="K36" i="5"/>
  <c r="L36" i="5"/>
  <c r="M36" i="5"/>
  <c r="N36" i="5"/>
  <c r="O36" i="5"/>
  <c r="P36" i="5"/>
  <c r="Q36" i="5"/>
  <c r="R36" i="5"/>
  <c r="S36" i="5"/>
  <c r="T36" i="5"/>
  <c r="U36" i="5"/>
  <c r="V36" i="5"/>
  <c r="C37" i="5"/>
  <c r="D37" i="5"/>
  <c r="E37" i="5"/>
  <c r="F37" i="5"/>
  <c r="G37" i="5"/>
  <c r="H37" i="5"/>
  <c r="I37" i="5"/>
  <c r="J37" i="5"/>
  <c r="K37" i="5"/>
  <c r="L37" i="5"/>
  <c r="M37" i="5"/>
  <c r="N37" i="5"/>
  <c r="O37" i="5"/>
  <c r="P37" i="5"/>
  <c r="Q37" i="5"/>
  <c r="R37" i="5"/>
  <c r="S37" i="5"/>
  <c r="T37" i="5"/>
  <c r="U37" i="5"/>
  <c r="V37" i="5"/>
  <c r="C38" i="5"/>
  <c r="D38" i="5"/>
  <c r="E38" i="5"/>
  <c r="F38" i="5"/>
  <c r="G38" i="5"/>
  <c r="H38" i="5"/>
  <c r="I38" i="5"/>
  <c r="J38" i="5"/>
  <c r="K38" i="5"/>
  <c r="L38" i="5"/>
  <c r="M38" i="5"/>
  <c r="N38" i="5"/>
  <c r="O38" i="5"/>
  <c r="P38" i="5"/>
  <c r="Q38" i="5"/>
  <c r="R38" i="5"/>
  <c r="S38" i="5"/>
  <c r="T38" i="5"/>
  <c r="U38" i="5"/>
  <c r="V38" i="5"/>
  <c r="C39" i="5"/>
  <c r="D39" i="5"/>
  <c r="E39" i="5"/>
  <c r="F39" i="5"/>
  <c r="G39" i="5"/>
  <c r="H39" i="5"/>
  <c r="I39" i="5"/>
  <c r="J39" i="5"/>
  <c r="K39" i="5"/>
  <c r="L39" i="5"/>
  <c r="M39" i="5"/>
  <c r="N39" i="5"/>
  <c r="O39" i="5"/>
  <c r="P39" i="5"/>
  <c r="Q39" i="5"/>
  <c r="R39" i="5"/>
  <c r="S39" i="5"/>
  <c r="T39" i="5"/>
  <c r="U39" i="5"/>
  <c r="V39" i="5"/>
  <c r="C40" i="5"/>
  <c r="D40" i="5"/>
  <c r="E40" i="5"/>
  <c r="F40" i="5"/>
  <c r="G40" i="5"/>
  <c r="H40" i="5"/>
  <c r="I40" i="5"/>
  <c r="J40" i="5"/>
  <c r="K40" i="5"/>
  <c r="L40" i="5"/>
  <c r="M40" i="5"/>
  <c r="N40" i="5"/>
  <c r="O40" i="5"/>
  <c r="P40" i="5"/>
  <c r="Q40" i="5"/>
  <c r="R40" i="5"/>
  <c r="S40" i="5"/>
  <c r="T40" i="5"/>
  <c r="U40" i="5"/>
  <c r="V40" i="5"/>
  <c r="D22" i="5"/>
  <c r="E22" i="5"/>
  <c r="F22" i="5"/>
  <c r="G22" i="5"/>
  <c r="H22" i="5"/>
  <c r="I22" i="5"/>
  <c r="J22" i="5"/>
  <c r="K22" i="5"/>
  <c r="L22" i="5"/>
  <c r="M22" i="5"/>
  <c r="N22" i="5"/>
  <c r="O22" i="5"/>
  <c r="P22" i="5"/>
  <c r="Q22" i="5"/>
  <c r="R22" i="5"/>
  <c r="S22" i="5"/>
  <c r="T22" i="5"/>
  <c r="U22" i="5"/>
  <c r="V22" i="5"/>
  <c r="C22" i="5"/>
  <c r="P42" i="7" l="1"/>
  <c r="L42" i="7"/>
  <c r="T42" i="7" s="1"/>
  <c r="P10" i="7"/>
  <c r="L10" i="7"/>
  <c r="T10" i="7" s="1"/>
  <c r="P8" i="7"/>
  <c r="L8" i="7"/>
  <c r="T8" i="7" s="1"/>
  <c r="P13" i="7"/>
  <c r="L13" i="7"/>
  <c r="T13" i="7" s="1"/>
  <c r="P37" i="7"/>
  <c r="L37" i="7"/>
  <c r="T37" i="7" s="1"/>
  <c r="P35" i="7"/>
  <c r="L35" i="7"/>
  <c r="T35" i="7" s="1"/>
  <c r="P18" i="7"/>
  <c r="L18" i="7"/>
  <c r="T18" i="7" s="1"/>
  <c r="P12" i="7"/>
  <c r="L12" i="7"/>
  <c r="T12" i="7" s="1"/>
  <c r="P17" i="7"/>
  <c r="L17" i="7"/>
  <c r="T17" i="7" s="1"/>
  <c r="P23" i="7"/>
  <c r="L23" i="7"/>
  <c r="T23" i="7" s="1"/>
  <c r="E44" i="7"/>
  <c r="E32" i="7"/>
  <c r="E45" i="7"/>
  <c r="E36" i="7"/>
  <c r="E15" i="7"/>
  <c r="E30" i="7"/>
  <c r="E39" i="7"/>
  <c r="E26" i="7"/>
  <c r="E14" i="7"/>
  <c r="E22" i="7"/>
  <c r="E41" i="7"/>
  <c r="E43" i="7"/>
  <c r="E38" i="7"/>
  <c r="E19" i="7"/>
  <c r="E34" i="7"/>
  <c r="E6" i="7"/>
  <c r="E29" i="7"/>
  <c r="E33" i="7"/>
  <c r="E9" i="7"/>
  <c r="E40" i="7"/>
  <c r="H42" i="6"/>
  <c r="AE42" i="6"/>
  <c r="AS42" i="6"/>
  <c r="V42" i="6"/>
  <c r="AF42" i="6"/>
  <c r="C42" i="6"/>
  <c r="Z42" i="6"/>
  <c r="I42" i="6"/>
  <c r="AO42" i="6"/>
  <c r="R42" i="6"/>
  <c r="G42" i="6"/>
  <c r="AD42" i="6"/>
  <c r="D42" i="6"/>
  <c r="AA42" i="6"/>
  <c r="J42" i="6"/>
  <c r="AG42" i="6"/>
  <c r="AK42" i="6"/>
  <c r="N42" i="6"/>
  <c r="L42" i="6"/>
  <c r="AI42" i="6"/>
  <c r="AB42" i="6"/>
  <c r="E42" i="6"/>
  <c r="K42" i="6"/>
  <c r="AH42" i="6"/>
  <c r="AN42" i="6"/>
  <c r="AL42" i="6"/>
  <c r="Q42" i="6"/>
  <c r="O42" i="6"/>
  <c r="AR42" i="6"/>
  <c r="U42" i="6"/>
  <c r="S42" i="6"/>
  <c r="AJ42" i="6"/>
  <c r="AQ42" i="6"/>
  <c r="AP42" i="6"/>
  <c r="T42" i="6"/>
  <c r="M42" i="6"/>
  <c r="AM42" i="6"/>
  <c r="P42" i="6"/>
  <c r="F42" i="6"/>
  <c r="AC42" i="6"/>
  <c r="H24" i="6"/>
  <c r="AE24" i="6"/>
  <c r="AJ41" i="6"/>
  <c r="S41" i="6"/>
  <c r="M41" i="6"/>
  <c r="AQ41" i="6"/>
  <c r="T41" i="6"/>
  <c r="AP41" i="6"/>
  <c r="AO24" i="6"/>
  <c r="R24" i="6"/>
  <c r="G24" i="6"/>
  <c r="AD24" i="6"/>
  <c r="AG24" i="6"/>
  <c r="D24" i="6"/>
  <c r="AA24" i="6"/>
  <c r="J24" i="6"/>
  <c r="AE41" i="6"/>
  <c r="H41" i="6"/>
  <c r="K38" i="6"/>
  <c r="AH38" i="6"/>
  <c r="H38" i="6"/>
  <c r="AE38" i="6"/>
  <c r="K37" i="6"/>
  <c r="AH37" i="6"/>
  <c r="AE37" i="6"/>
  <c r="H37" i="6"/>
  <c r="K36" i="6"/>
  <c r="AH36" i="6"/>
  <c r="H36" i="6"/>
  <c r="AE36" i="6"/>
  <c r="K35" i="6"/>
  <c r="AH35" i="6"/>
  <c r="AE35" i="6"/>
  <c r="H35" i="6"/>
  <c r="K34" i="6"/>
  <c r="AH34" i="6"/>
  <c r="H34" i="6"/>
  <c r="AE34" i="6"/>
  <c r="K33" i="6"/>
  <c r="AH33" i="6"/>
  <c r="AE33" i="6"/>
  <c r="H33" i="6"/>
  <c r="K32" i="6"/>
  <c r="AH32" i="6"/>
  <c r="H32" i="6"/>
  <c r="AE32" i="6"/>
  <c r="K31" i="6"/>
  <c r="AH31" i="6"/>
  <c r="AE31" i="6"/>
  <c r="H31" i="6"/>
  <c r="K30" i="6"/>
  <c r="AH30" i="6"/>
  <c r="H30" i="6"/>
  <c r="AE30" i="6"/>
  <c r="K29" i="6"/>
  <c r="AH29" i="6"/>
  <c r="AE29" i="6"/>
  <c r="H29" i="6"/>
  <c r="K28" i="6"/>
  <c r="AH28" i="6"/>
  <c r="H28" i="6"/>
  <c r="AE28" i="6"/>
  <c r="K27" i="6"/>
  <c r="AH27" i="6"/>
  <c r="AE27" i="6"/>
  <c r="H27" i="6"/>
  <c r="K26" i="6"/>
  <c r="AH26" i="6"/>
  <c r="H26" i="6"/>
  <c r="AE26" i="6"/>
  <c r="K25" i="6"/>
  <c r="AH25" i="6"/>
  <c r="AE25" i="6"/>
  <c r="H25" i="6"/>
  <c r="AL24" i="6"/>
  <c r="Q24" i="6"/>
  <c r="AN24" i="6"/>
  <c r="O24" i="6"/>
  <c r="AS24" i="6"/>
  <c r="V24" i="6"/>
  <c r="I24" i="6"/>
  <c r="AF24" i="6"/>
  <c r="C24" i="6"/>
  <c r="Z24" i="6"/>
  <c r="K41" i="6"/>
  <c r="AH41" i="6"/>
  <c r="K40" i="6"/>
  <c r="AH40" i="6"/>
  <c r="H40" i="6"/>
  <c r="AE40" i="6"/>
  <c r="K39" i="6"/>
  <c r="AH39" i="6"/>
  <c r="AE39" i="6"/>
  <c r="H39" i="6"/>
  <c r="N24" i="6"/>
  <c r="AK24" i="6"/>
  <c r="L24" i="6"/>
  <c r="AI24" i="6"/>
  <c r="E24" i="6"/>
  <c r="AB24" i="6"/>
  <c r="AO41" i="6"/>
  <c r="R41" i="6"/>
  <c r="G41" i="6"/>
  <c r="AD41" i="6"/>
  <c r="AN41" i="6"/>
  <c r="Q41" i="6"/>
  <c r="AL41" i="6"/>
  <c r="O41" i="6"/>
  <c r="AA41" i="6"/>
  <c r="J41" i="6"/>
  <c r="AG41" i="6"/>
  <c r="D41" i="6"/>
  <c r="AS41" i="6"/>
  <c r="V41" i="6"/>
  <c r="C41" i="6"/>
  <c r="Z41" i="6"/>
  <c r="I41" i="6"/>
  <c r="AF41" i="6"/>
  <c r="AO40" i="6"/>
  <c r="R40" i="6"/>
  <c r="G40" i="6"/>
  <c r="AD40" i="6"/>
  <c r="O40" i="6"/>
  <c r="AL40" i="6"/>
  <c r="Q40" i="6"/>
  <c r="AN40" i="6"/>
  <c r="AG40" i="6"/>
  <c r="D40" i="6"/>
  <c r="AA40" i="6"/>
  <c r="J40" i="6"/>
  <c r="AS40" i="6"/>
  <c r="V40" i="6"/>
  <c r="I40" i="6"/>
  <c r="AF40" i="6"/>
  <c r="C40" i="6"/>
  <c r="Z40" i="6"/>
  <c r="AO39" i="6"/>
  <c r="R39" i="6"/>
  <c r="G39" i="6"/>
  <c r="AD39" i="6"/>
  <c r="AN39" i="6"/>
  <c r="O39" i="6"/>
  <c r="AL39" i="6"/>
  <c r="Q39" i="6"/>
  <c r="AA39" i="6"/>
  <c r="J39" i="6"/>
  <c r="AG39" i="6"/>
  <c r="D39" i="6"/>
  <c r="AS39" i="6"/>
  <c r="V39" i="6"/>
  <c r="C39" i="6"/>
  <c r="Z39" i="6"/>
  <c r="I39" i="6"/>
  <c r="AF39" i="6"/>
  <c r="R38" i="6"/>
  <c r="AO38" i="6"/>
  <c r="G38" i="6"/>
  <c r="AD38" i="6"/>
  <c r="AL38" i="6"/>
  <c r="O38" i="6"/>
  <c r="AN38" i="6"/>
  <c r="Q38" i="6"/>
  <c r="AG38" i="6"/>
  <c r="D38" i="6"/>
  <c r="AA38" i="6"/>
  <c r="J38" i="6"/>
  <c r="V38" i="6"/>
  <c r="AS38" i="6"/>
  <c r="I38" i="6"/>
  <c r="AF38" i="6"/>
  <c r="C38" i="6"/>
  <c r="Z38" i="6"/>
  <c r="AO37" i="6"/>
  <c r="R37" i="6"/>
  <c r="G37" i="6"/>
  <c r="AD37" i="6"/>
  <c r="AN37" i="6"/>
  <c r="Q37" i="6"/>
  <c r="AL37" i="6"/>
  <c r="O37" i="6"/>
  <c r="AA37" i="6"/>
  <c r="J37" i="6"/>
  <c r="AG37" i="6"/>
  <c r="D37" i="6"/>
  <c r="AS37" i="6"/>
  <c r="V37" i="6"/>
  <c r="C37" i="6"/>
  <c r="Z37" i="6"/>
  <c r="I37" i="6"/>
  <c r="AF37" i="6"/>
  <c r="AO36" i="6"/>
  <c r="R36" i="6"/>
  <c r="G36" i="6"/>
  <c r="AD36" i="6"/>
  <c r="O36" i="6"/>
  <c r="AL36" i="6"/>
  <c r="Q36" i="6"/>
  <c r="AN36" i="6"/>
  <c r="AG36" i="6"/>
  <c r="D36" i="6"/>
  <c r="AA36" i="6"/>
  <c r="J36" i="6"/>
  <c r="AS36" i="6"/>
  <c r="V36" i="6"/>
  <c r="I36" i="6"/>
  <c r="AF36" i="6"/>
  <c r="C36" i="6"/>
  <c r="Z36" i="6"/>
  <c r="AO35" i="6"/>
  <c r="R35" i="6"/>
  <c r="G35" i="6"/>
  <c r="AD35" i="6"/>
  <c r="AN35" i="6"/>
  <c r="O35" i="6"/>
  <c r="AL35" i="6"/>
  <c r="Q35" i="6"/>
  <c r="AA35" i="6"/>
  <c r="J35" i="6"/>
  <c r="AG35" i="6"/>
  <c r="D35" i="6"/>
  <c r="AS35" i="6"/>
  <c r="V35" i="6"/>
  <c r="C35" i="6"/>
  <c r="Z35" i="6"/>
  <c r="I35" i="6"/>
  <c r="AF35" i="6"/>
  <c r="R34" i="6"/>
  <c r="AO34" i="6"/>
  <c r="G34" i="6"/>
  <c r="AD34" i="6"/>
  <c r="AL34" i="6"/>
  <c r="Q34" i="6"/>
  <c r="O34" i="6"/>
  <c r="AN34" i="6"/>
  <c r="AG34" i="6"/>
  <c r="D34" i="6"/>
  <c r="AA34" i="6"/>
  <c r="J34" i="6"/>
  <c r="V34" i="6"/>
  <c r="AS34" i="6"/>
  <c r="I34" i="6"/>
  <c r="AF34" i="6"/>
  <c r="C34" i="6"/>
  <c r="Z34" i="6"/>
  <c r="AO33" i="6"/>
  <c r="R33" i="6"/>
  <c r="G33" i="6"/>
  <c r="AD33" i="6"/>
  <c r="AN33" i="6"/>
  <c r="Q33" i="6"/>
  <c r="O33" i="6"/>
  <c r="AL33" i="6"/>
  <c r="AA33" i="6"/>
  <c r="J33" i="6"/>
  <c r="AG33" i="6"/>
  <c r="D33" i="6"/>
  <c r="AS33" i="6"/>
  <c r="V33" i="6"/>
  <c r="C33" i="6"/>
  <c r="Z33" i="6"/>
  <c r="I33" i="6"/>
  <c r="AF33" i="6"/>
  <c r="AO32" i="6"/>
  <c r="R32" i="6"/>
  <c r="G32" i="6"/>
  <c r="AD32" i="6"/>
  <c r="AL32" i="6"/>
  <c r="O32" i="6"/>
  <c r="Q32" i="6"/>
  <c r="AN32" i="6"/>
  <c r="AG32" i="6"/>
  <c r="D32" i="6"/>
  <c r="AA32" i="6"/>
  <c r="J32" i="6"/>
  <c r="AS32" i="6"/>
  <c r="V32" i="6"/>
  <c r="I32" i="6"/>
  <c r="AF32" i="6"/>
  <c r="C32" i="6"/>
  <c r="Z32" i="6"/>
  <c r="AO31" i="6"/>
  <c r="R31" i="6"/>
  <c r="G31" i="6"/>
  <c r="AD31" i="6"/>
  <c r="AN31" i="6"/>
  <c r="O31" i="6"/>
  <c r="Q31" i="6"/>
  <c r="AL31" i="6"/>
  <c r="AA31" i="6"/>
  <c r="J31" i="6"/>
  <c r="AG31" i="6"/>
  <c r="D31" i="6"/>
  <c r="AS31" i="6"/>
  <c r="V31" i="6"/>
  <c r="C31" i="6"/>
  <c r="Z31" i="6"/>
  <c r="I31" i="6"/>
  <c r="AF31" i="6"/>
  <c r="R30" i="6"/>
  <c r="AO30" i="6"/>
  <c r="G30" i="6"/>
  <c r="AD30" i="6"/>
  <c r="AL30" i="6"/>
  <c r="O30" i="6"/>
  <c r="Q30" i="6"/>
  <c r="AN30" i="6"/>
  <c r="AG30" i="6"/>
  <c r="D30" i="6"/>
  <c r="AA30" i="6"/>
  <c r="J30" i="6"/>
  <c r="V30" i="6"/>
  <c r="AS30" i="6"/>
  <c r="I30" i="6"/>
  <c r="AF30" i="6"/>
  <c r="C30" i="6"/>
  <c r="Z30" i="6"/>
  <c r="AO29" i="6"/>
  <c r="R29" i="6"/>
  <c r="G29" i="6"/>
  <c r="AD29" i="6"/>
  <c r="AN29" i="6"/>
  <c r="Q29" i="6"/>
  <c r="O29" i="6"/>
  <c r="AL29" i="6"/>
  <c r="AA29" i="6"/>
  <c r="J29" i="6"/>
  <c r="AG29" i="6"/>
  <c r="D29" i="6"/>
  <c r="AS29" i="6"/>
  <c r="V29" i="6"/>
  <c r="C29" i="6"/>
  <c r="Z29" i="6"/>
  <c r="I29" i="6"/>
  <c r="AF29" i="6"/>
  <c r="AO28" i="6"/>
  <c r="R28" i="6"/>
  <c r="G28" i="6"/>
  <c r="AD28" i="6"/>
  <c r="AL28" i="6"/>
  <c r="O28" i="6"/>
  <c r="Q28" i="6"/>
  <c r="AN28" i="6"/>
  <c r="AG28" i="6"/>
  <c r="D28" i="6"/>
  <c r="AA28" i="6"/>
  <c r="J28" i="6"/>
  <c r="AS28" i="6"/>
  <c r="V28" i="6"/>
  <c r="I28" i="6"/>
  <c r="AF28" i="6"/>
  <c r="C28" i="6"/>
  <c r="Z28" i="6"/>
  <c r="AO27" i="6"/>
  <c r="R27" i="6"/>
  <c r="G27" i="6"/>
  <c r="AD27" i="6"/>
  <c r="AN27" i="6"/>
  <c r="O27" i="6"/>
  <c r="Q27" i="6"/>
  <c r="AL27" i="6"/>
  <c r="AA27" i="6"/>
  <c r="J27" i="6"/>
  <c r="AG27" i="6"/>
  <c r="D27" i="6"/>
  <c r="AS27" i="6"/>
  <c r="V27" i="6"/>
  <c r="C27" i="6"/>
  <c r="Z27" i="6"/>
  <c r="I27" i="6"/>
  <c r="AF27" i="6"/>
  <c r="R26" i="6"/>
  <c r="AO26" i="6"/>
  <c r="G26" i="6"/>
  <c r="AD26" i="6"/>
  <c r="AL26" i="6"/>
  <c r="O26" i="6"/>
  <c r="AN26" i="6"/>
  <c r="Q26" i="6"/>
  <c r="AG26" i="6"/>
  <c r="D26" i="6"/>
  <c r="AA26" i="6"/>
  <c r="J26" i="6"/>
  <c r="V26" i="6"/>
  <c r="AS26" i="6"/>
  <c r="I26" i="6"/>
  <c r="AF26" i="6"/>
  <c r="C26" i="6"/>
  <c r="Z26" i="6"/>
  <c r="AO25" i="6"/>
  <c r="R25" i="6"/>
  <c r="G25" i="6"/>
  <c r="AD25" i="6"/>
  <c r="AN25" i="6"/>
  <c r="Q25" i="6"/>
  <c r="AL25" i="6"/>
  <c r="O25" i="6"/>
  <c r="AA25" i="6"/>
  <c r="J25" i="6"/>
  <c r="AG25" i="6"/>
  <c r="D25" i="6"/>
  <c r="AS25" i="6"/>
  <c r="V25" i="6"/>
  <c r="C25" i="6"/>
  <c r="Z25" i="6"/>
  <c r="I25" i="6"/>
  <c r="AF25" i="6"/>
  <c r="K24" i="6"/>
  <c r="AH24" i="6"/>
  <c r="U24" i="6"/>
  <c r="AR24" i="6"/>
  <c r="AQ24" i="6"/>
  <c r="AP24" i="6"/>
  <c r="T24" i="6"/>
  <c r="S24" i="6"/>
  <c r="M24" i="6"/>
  <c r="AJ24" i="6"/>
  <c r="AM24" i="6"/>
  <c r="P24" i="6"/>
  <c r="AC24" i="6"/>
  <c r="F24" i="6"/>
  <c r="AK41" i="6"/>
  <c r="N41" i="6"/>
  <c r="AI41" i="6"/>
  <c r="L41" i="6"/>
  <c r="E41" i="6"/>
  <c r="AB41" i="6"/>
  <c r="N40" i="6"/>
  <c r="AK40" i="6"/>
  <c r="L40" i="6"/>
  <c r="AI40" i="6"/>
  <c r="E40" i="6"/>
  <c r="AB40" i="6"/>
  <c r="AK39" i="6"/>
  <c r="N39" i="6"/>
  <c r="AI39" i="6"/>
  <c r="L39" i="6"/>
  <c r="E39" i="6"/>
  <c r="AB39" i="6"/>
  <c r="AK38" i="6"/>
  <c r="N38" i="6"/>
  <c r="L38" i="6"/>
  <c r="AI38" i="6"/>
  <c r="E38" i="6"/>
  <c r="AB38" i="6"/>
  <c r="AK37" i="6"/>
  <c r="N37" i="6"/>
  <c r="AI37" i="6"/>
  <c r="L37" i="6"/>
  <c r="E37" i="6"/>
  <c r="AB37" i="6"/>
  <c r="N36" i="6"/>
  <c r="AK36" i="6"/>
  <c r="L36" i="6"/>
  <c r="AI36" i="6"/>
  <c r="E36" i="6"/>
  <c r="AB36" i="6"/>
  <c r="AK35" i="6"/>
  <c r="N35" i="6"/>
  <c r="AI35" i="6"/>
  <c r="L35" i="6"/>
  <c r="E35" i="6"/>
  <c r="AB35" i="6"/>
  <c r="AK34" i="6"/>
  <c r="N34" i="6"/>
  <c r="L34" i="6"/>
  <c r="AI34" i="6"/>
  <c r="E34" i="6"/>
  <c r="AB34" i="6"/>
  <c r="AK33" i="6"/>
  <c r="N33" i="6"/>
  <c r="AI33" i="6"/>
  <c r="L33" i="6"/>
  <c r="E33" i="6"/>
  <c r="AB33" i="6"/>
  <c r="N32" i="6"/>
  <c r="AK32" i="6"/>
  <c r="L32" i="6"/>
  <c r="AI32" i="6"/>
  <c r="E32" i="6"/>
  <c r="AB32" i="6"/>
  <c r="AK31" i="6"/>
  <c r="N31" i="6"/>
  <c r="AI31" i="6"/>
  <c r="L31" i="6"/>
  <c r="E31" i="6"/>
  <c r="AB31" i="6"/>
  <c r="AK30" i="6"/>
  <c r="N30" i="6"/>
  <c r="L30" i="6"/>
  <c r="AI30" i="6"/>
  <c r="E30" i="6"/>
  <c r="AB30" i="6"/>
  <c r="AK29" i="6"/>
  <c r="N29" i="6"/>
  <c r="AI29" i="6"/>
  <c r="L29" i="6"/>
  <c r="E29" i="6"/>
  <c r="AB29" i="6"/>
  <c r="N28" i="6"/>
  <c r="AK28" i="6"/>
  <c r="L28" i="6"/>
  <c r="AI28" i="6"/>
  <c r="E28" i="6"/>
  <c r="AB28" i="6"/>
  <c r="AK27" i="6"/>
  <c r="N27" i="6"/>
  <c r="AI27" i="6"/>
  <c r="L27" i="6"/>
  <c r="E27" i="6"/>
  <c r="AB27" i="6"/>
  <c r="AK26" i="6"/>
  <c r="N26" i="6"/>
  <c r="L26" i="6"/>
  <c r="AI26" i="6"/>
  <c r="E26" i="6"/>
  <c r="AB26" i="6"/>
  <c r="AK25" i="6"/>
  <c r="N25" i="6"/>
  <c r="AI25" i="6"/>
  <c r="L25" i="6"/>
  <c r="E25" i="6"/>
  <c r="AB25" i="6"/>
  <c r="AR41" i="6"/>
  <c r="U41" i="6"/>
  <c r="AM41" i="6"/>
  <c r="P41" i="6"/>
  <c r="F41" i="6"/>
  <c r="AC41" i="6"/>
  <c r="AR40" i="6"/>
  <c r="U40" i="6"/>
  <c r="AQ40" i="6"/>
  <c r="AP40" i="6"/>
  <c r="T40" i="6"/>
  <c r="S40" i="6"/>
  <c r="M40" i="6"/>
  <c r="AJ40" i="6"/>
  <c r="AM40" i="6"/>
  <c r="P40" i="6"/>
  <c r="AC40" i="6"/>
  <c r="F40" i="6"/>
  <c r="AR39" i="6"/>
  <c r="U39" i="6"/>
  <c r="AJ39" i="6"/>
  <c r="AQ39" i="6"/>
  <c r="T39" i="6"/>
  <c r="S39" i="6"/>
  <c r="AP39" i="6"/>
  <c r="M39" i="6"/>
  <c r="P39" i="6"/>
  <c r="AM39" i="6"/>
  <c r="F39" i="6"/>
  <c r="AC39" i="6"/>
  <c r="U38" i="6"/>
  <c r="AR38" i="6"/>
  <c r="AQ38" i="6"/>
  <c r="S38" i="6"/>
  <c r="AP38" i="6"/>
  <c r="T38" i="6"/>
  <c r="M38" i="6"/>
  <c r="AJ38" i="6"/>
  <c r="AM38" i="6"/>
  <c r="P38" i="6"/>
  <c r="AC38" i="6"/>
  <c r="F38" i="6"/>
  <c r="AR37" i="6"/>
  <c r="U37" i="6"/>
  <c r="AJ37" i="6"/>
  <c r="S37" i="6"/>
  <c r="M37" i="6"/>
  <c r="AQ37" i="6"/>
  <c r="T37" i="6"/>
  <c r="AP37" i="6"/>
  <c r="AM37" i="6"/>
  <c r="P37" i="6"/>
  <c r="F37" i="6"/>
  <c r="AC37" i="6"/>
  <c r="AR36" i="6"/>
  <c r="U36" i="6"/>
  <c r="AQ36" i="6"/>
  <c r="AP36" i="6"/>
  <c r="T36" i="6"/>
  <c r="S36" i="6"/>
  <c r="M36" i="6"/>
  <c r="AJ36" i="6"/>
  <c r="AM36" i="6"/>
  <c r="P36" i="6"/>
  <c r="AC36" i="6"/>
  <c r="F36" i="6"/>
  <c r="AR35" i="6"/>
  <c r="U35" i="6"/>
  <c r="AJ35" i="6"/>
  <c r="AQ35" i="6"/>
  <c r="T35" i="6"/>
  <c r="S35" i="6"/>
  <c r="M35" i="6"/>
  <c r="AP35" i="6"/>
  <c r="AM35" i="6"/>
  <c r="P35" i="6"/>
  <c r="F35" i="6"/>
  <c r="AC35" i="6"/>
  <c r="U34" i="6"/>
  <c r="AR34" i="6"/>
  <c r="AQ34" i="6"/>
  <c r="AP34" i="6"/>
  <c r="T34" i="6"/>
  <c r="S34" i="6"/>
  <c r="M34" i="6"/>
  <c r="AJ34" i="6"/>
  <c r="AM34" i="6"/>
  <c r="P34" i="6"/>
  <c r="AC34" i="6"/>
  <c r="F34" i="6"/>
  <c r="AR33" i="6"/>
  <c r="U33" i="6"/>
  <c r="AJ33" i="6"/>
  <c r="S33" i="6"/>
  <c r="M33" i="6"/>
  <c r="AQ33" i="6"/>
  <c r="AP33" i="6"/>
  <c r="T33" i="6"/>
  <c r="AM33" i="6"/>
  <c r="P33" i="6"/>
  <c r="F33" i="6"/>
  <c r="AC33" i="6"/>
  <c r="U32" i="6"/>
  <c r="AR32" i="6"/>
  <c r="AQ32" i="6"/>
  <c r="AP32" i="6"/>
  <c r="T32" i="6"/>
  <c r="S32" i="6"/>
  <c r="M32" i="6"/>
  <c r="AJ32" i="6"/>
  <c r="AM32" i="6"/>
  <c r="P32" i="6"/>
  <c r="AC32" i="6"/>
  <c r="F32" i="6"/>
  <c r="AR31" i="6"/>
  <c r="U31" i="6"/>
  <c r="AJ31" i="6"/>
  <c r="AQ31" i="6"/>
  <c r="T31" i="6"/>
  <c r="S31" i="6"/>
  <c r="AP31" i="6"/>
  <c r="M31" i="6"/>
  <c r="AM31" i="6"/>
  <c r="P31" i="6"/>
  <c r="F31" i="6"/>
  <c r="AC31" i="6"/>
  <c r="U30" i="6"/>
  <c r="AR30" i="6"/>
  <c r="AQ30" i="6"/>
  <c r="M30" i="6"/>
  <c r="AP30" i="6"/>
  <c r="T30" i="6"/>
  <c r="S30" i="6"/>
  <c r="AJ30" i="6"/>
  <c r="AM30" i="6"/>
  <c r="P30" i="6"/>
  <c r="AC30" i="6"/>
  <c r="F30" i="6"/>
  <c r="AR29" i="6"/>
  <c r="U29" i="6"/>
  <c r="AJ29" i="6"/>
  <c r="S29" i="6"/>
  <c r="M29" i="6"/>
  <c r="AQ29" i="6"/>
  <c r="AP29" i="6"/>
  <c r="T29" i="6"/>
  <c r="AM29" i="6"/>
  <c r="P29" i="6"/>
  <c r="F29" i="6"/>
  <c r="AC29" i="6"/>
  <c r="U28" i="6"/>
  <c r="AR28" i="6"/>
  <c r="AQ28" i="6"/>
  <c r="AP28" i="6"/>
  <c r="T28" i="6"/>
  <c r="S28" i="6"/>
  <c r="M28" i="6"/>
  <c r="AJ28" i="6"/>
  <c r="AM28" i="6"/>
  <c r="P28" i="6"/>
  <c r="AC28" i="6"/>
  <c r="F28" i="6"/>
  <c r="AR27" i="6"/>
  <c r="U27" i="6"/>
  <c r="AJ27" i="6"/>
  <c r="AQ27" i="6"/>
  <c r="T27" i="6"/>
  <c r="S27" i="6"/>
  <c r="M27" i="6"/>
  <c r="AP27" i="6"/>
  <c r="AM27" i="6"/>
  <c r="P27" i="6"/>
  <c r="F27" i="6"/>
  <c r="AC27" i="6"/>
  <c r="U26" i="6"/>
  <c r="AR26" i="6"/>
  <c r="AQ26" i="6"/>
  <c r="AP26" i="6"/>
  <c r="T26" i="6"/>
  <c r="S26" i="6"/>
  <c r="M26" i="6"/>
  <c r="AJ26" i="6"/>
  <c r="AM26" i="6"/>
  <c r="P26" i="6"/>
  <c r="AC26" i="6"/>
  <c r="F26" i="6"/>
  <c r="AR25" i="6"/>
  <c r="U25" i="6"/>
  <c r="AJ25" i="6"/>
  <c r="S25" i="6"/>
  <c r="M25" i="6"/>
  <c r="AQ25" i="6"/>
  <c r="AP25" i="6"/>
  <c r="T25" i="6"/>
  <c r="AM25" i="6"/>
  <c r="P25" i="6"/>
  <c r="F25" i="6"/>
  <c r="AC25" i="6"/>
  <c r="BE62" i="6"/>
  <c r="BE64" i="6"/>
  <c r="BE61" i="6"/>
  <c r="BE63" i="6"/>
  <c r="BE60" i="6"/>
  <c r="BK63" i="6"/>
  <c r="BK60" i="6"/>
  <c r="BK62" i="6"/>
  <c r="BK61" i="6"/>
  <c r="BK64" i="6"/>
  <c r="BC63" i="6"/>
  <c r="BC62" i="6"/>
  <c r="BC60" i="6"/>
  <c r="BC61" i="6"/>
  <c r="BC64" i="6"/>
  <c r="BJ62" i="6"/>
  <c r="BJ61" i="6"/>
  <c r="BJ60" i="6"/>
  <c r="BJ64" i="6"/>
  <c r="BJ63" i="6"/>
  <c r="BB62" i="6"/>
  <c r="BB61" i="6"/>
  <c r="BB60" i="6"/>
  <c r="BB64" i="6"/>
  <c r="BB63" i="6"/>
  <c r="BD64" i="6"/>
  <c r="BD61" i="6"/>
  <c r="BD63" i="6"/>
  <c r="BD62" i="6"/>
  <c r="BD60" i="6"/>
  <c r="BA61" i="6"/>
  <c r="BA60" i="6"/>
  <c r="BA64" i="6"/>
  <c r="BA63" i="6"/>
  <c r="BA62" i="6"/>
  <c r="BP60" i="6"/>
  <c r="BP64" i="6"/>
  <c r="BP63" i="6"/>
  <c r="BP62" i="6"/>
  <c r="BP61" i="6"/>
  <c r="BH60" i="6"/>
  <c r="BH64" i="6"/>
  <c r="BH62" i="6"/>
  <c r="BH61" i="6"/>
  <c r="BH63" i="6"/>
  <c r="AZ60" i="6"/>
  <c r="AZ64" i="6"/>
  <c r="AZ63" i="6"/>
  <c r="AZ62" i="6"/>
  <c r="AZ61" i="6"/>
  <c r="BM64" i="6"/>
  <c r="BM63" i="6"/>
  <c r="BM62" i="6"/>
  <c r="BM61" i="6"/>
  <c r="BM60" i="6"/>
  <c r="AW60" i="6"/>
  <c r="AW64" i="6"/>
  <c r="AW61" i="6"/>
  <c r="AW63" i="6"/>
  <c r="AW62" i="6"/>
  <c r="BG64" i="6"/>
  <c r="BG63" i="6"/>
  <c r="BG61" i="6"/>
  <c r="BG60" i="6"/>
  <c r="BG62" i="6"/>
  <c r="BL64" i="6"/>
  <c r="BL63" i="6"/>
  <c r="BL60" i="6"/>
  <c r="BL62" i="6"/>
  <c r="BL61" i="6"/>
  <c r="BI61" i="6"/>
  <c r="BI60" i="6"/>
  <c r="BI64" i="6"/>
  <c r="BI63" i="6"/>
  <c r="BI62" i="6"/>
  <c r="BO63" i="6"/>
  <c r="BO64" i="6"/>
  <c r="BO61" i="6"/>
  <c r="BO60" i="6"/>
  <c r="BO62" i="6"/>
  <c r="AY63" i="6"/>
  <c r="AY64" i="6"/>
  <c r="AY61" i="6"/>
  <c r="AY60" i="6"/>
  <c r="AY62" i="6"/>
  <c r="BN63" i="6"/>
  <c r="BN64" i="6"/>
  <c r="BN62" i="6"/>
  <c r="BN60" i="6"/>
  <c r="BN61" i="6"/>
  <c r="BF64" i="6"/>
  <c r="BF63" i="6"/>
  <c r="BF62" i="6"/>
  <c r="BF61" i="6"/>
  <c r="BF60" i="6"/>
  <c r="AX62" i="6"/>
  <c r="AX64" i="6"/>
  <c r="AX63" i="6"/>
  <c r="AX60" i="6"/>
  <c r="AX61" i="6"/>
  <c r="BJ46" i="6"/>
  <c r="BP46" i="6"/>
  <c r="BG46" i="6"/>
  <c r="AW46" i="6"/>
  <c r="BN46" i="6"/>
  <c r="BI46" i="6"/>
  <c r="BH46" i="6"/>
  <c r="BA46" i="6"/>
  <c r="BO46" i="6"/>
  <c r="BM46" i="6"/>
  <c r="BL46" i="6"/>
  <c r="BK46" i="6"/>
  <c r="BC46" i="6"/>
  <c r="BB46" i="6"/>
  <c r="AZ46" i="6"/>
  <c r="AY46" i="6"/>
  <c r="AX46" i="6"/>
  <c r="BF46" i="6"/>
  <c r="BE46" i="6"/>
  <c r="BD46" i="6"/>
  <c r="U14" i="7" l="1"/>
  <c r="D12" i="8"/>
  <c r="U6" i="7"/>
  <c r="D4" i="8"/>
  <c r="U26" i="7"/>
  <c r="D24" i="8"/>
  <c r="U40" i="7"/>
  <c r="D37" i="8"/>
  <c r="U43" i="7"/>
  <c r="D41" i="8"/>
  <c r="U36" i="7"/>
  <c r="D34" i="8"/>
  <c r="U9" i="7"/>
  <c r="D7" i="8"/>
  <c r="U41" i="7"/>
  <c r="D39" i="8"/>
  <c r="U45" i="7"/>
  <c r="D43" i="8"/>
  <c r="U44" i="7"/>
  <c r="D42" i="8"/>
  <c r="U34" i="7"/>
  <c r="D31" i="8"/>
  <c r="U39" i="7"/>
  <c r="D38" i="8"/>
  <c r="U22" i="7"/>
  <c r="D20" i="8"/>
  <c r="U29" i="7"/>
  <c r="D27" i="8"/>
  <c r="U19" i="7"/>
  <c r="D17" i="8"/>
  <c r="U30" i="7"/>
  <c r="D28" i="8"/>
  <c r="U33" i="7"/>
  <c r="D32" i="8"/>
  <c r="U32" i="7"/>
  <c r="D30" i="8"/>
  <c r="U38" i="7"/>
  <c r="D36" i="8"/>
  <c r="U15" i="7"/>
  <c r="D13" i="8"/>
  <c r="AH46" i="6"/>
  <c r="K59" i="6" s="1"/>
  <c r="H13" i="7" s="1"/>
  <c r="G9" i="8" s="1"/>
  <c r="T64" i="6"/>
  <c r="T62" i="6"/>
  <c r="T63" i="6"/>
  <c r="T61" i="6"/>
  <c r="T60" i="6"/>
  <c r="T46" i="6"/>
  <c r="E20" i="7" s="1"/>
  <c r="U63" i="6"/>
  <c r="U60" i="6"/>
  <c r="U62" i="6"/>
  <c r="U46" i="6"/>
  <c r="E31" i="7" s="1"/>
  <c r="U61" i="6"/>
  <c r="U64" i="6"/>
  <c r="L63" i="6"/>
  <c r="L60" i="6"/>
  <c r="L61" i="6"/>
  <c r="L46" i="6"/>
  <c r="E17" i="7" s="1"/>
  <c r="L64" i="6"/>
  <c r="L62" i="6"/>
  <c r="I46" i="6"/>
  <c r="E42" i="7" s="1"/>
  <c r="I62" i="6"/>
  <c r="I61" i="6"/>
  <c r="I64" i="6"/>
  <c r="I63" i="6"/>
  <c r="I60" i="6"/>
  <c r="H63" i="6"/>
  <c r="H46" i="6"/>
  <c r="E12" i="7" s="1"/>
  <c r="H60" i="6"/>
  <c r="H64" i="6"/>
  <c r="H62" i="6"/>
  <c r="H61" i="6"/>
  <c r="AM46" i="6"/>
  <c r="P59" i="6" s="1"/>
  <c r="H25" i="7" s="1"/>
  <c r="G23" i="8" s="1"/>
  <c r="AN46" i="6"/>
  <c r="Q59" i="6" s="1"/>
  <c r="H7" i="7" s="1"/>
  <c r="G5" i="8" s="1"/>
  <c r="AG46" i="6"/>
  <c r="J59" i="6" s="1"/>
  <c r="H35" i="7" s="1"/>
  <c r="G33" i="8" s="1"/>
  <c r="AO46" i="6"/>
  <c r="R59" i="6" s="1"/>
  <c r="H24" i="7" s="1"/>
  <c r="G22" i="8" s="1"/>
  <c r="P60" i="6"/>
  <c r="P61" i="6"/>
  <c r="P62" i="6"/>
  <c r="P64" i="6"/>
  <c r="P46" i="6"/>
  <c r="E25" i="7" s="1"/>
  <c r="P63" i="6"/>
  <c r="S63" i="6"/>
  <c r="S64" i="6"/>
  <c r="S62" i="6"/>
  <c r="S61" i="6"/>
  <c r="S60" i="6"/>
  <c r="S46" i="6"/>
  <c r="E21" i="7" s="1"/>
  <c r="O62" i="6"/>
  <c r="O63" i="6"/>
  <c r="O60" i="6"/>
  <c r="O64" i="6"/>
  <c r="O61" i="6"/>
  <c r="O46" i="6"/>
  <c r="E16" i="7" s="1"/>
  <c r="D63" i="6"/>
  <c r="D60" i="6"/>
  <c r="D64" i="6"/>
  <c r="D62" i="6"/>
  <c r="D46" i="6"/>
  <c r="E18" i="7" s="1"/>
  <c r="D61" i="6"/>
  <c r="R60" i="6"/>
  <c r="R63" i="6"/>
  <c r="R64" i="6"/>
  <c r="R61" i="6"/>
  <c r="R62" i="6"/>
  <c r="R46" i="6"/>
  <c r="E24" i="7" s="1"/>
  <c r="AR46" i="6"/>
  <c r="U59" i="6" s="1"/>
  <c r="H31" i="7" s="1"/>
  <c r="G29" i="8" s="1"/>
  <c r="AI46" i="6"/>
  <c r="L59" i="6" s="1"/>
  <c r="H17" i="7" s="1"/>
  <c r="G16" i="8" s="1"/>
  <c r="AF46" i="6"/>
  <c r="I59" i="6" s="1"/>
  <c r="H42" i="7" s="1"/>
  <c r="G40" i="8" s="1"/>
  <c r="AE46" i="6"/>
  <c r="H59" i="6" s="1"/>
  <c r="H12" i="7" s="1"/>
  <c r="G10" i="8" s="1"/>
  <c r="M62" i="6"/>
  <c r="M60" i="6"/>
  <c r="M46" i="6"/>
  <c r="E27" i="7" s="1"/>
  <c r="M64" i="6"/>
  <c r="M61" i="6"/>
  <c r="M63" i="6"/>
  <c r="K46" i="6"/>
  <c r="E13" i="7" s="1"/>
  <c r="K63" i="6"/>
  <c r="K64" i="6"/>
  <c r="K60" i="6"/>
  <c r="K62" i="6"/>
  <c r="K61" i="6"/>
  <c r="E64" i="6"/>
  <c r="E46" i="6"/>
  <c r="E37" i="7" s="1"/>
  <c r="E60" i="6"/>
  <c r="E61" i="6"/>
  <c r="E62" i="6"/>
  <c r="E63" i="6"/>
  <c r="N62" i="6"/>
  <c r="N61" i="6"/>
  <c r="N60" i="6"/>
  <c r="N46" i="6"/>
  <c r="E11" i="7" s="1"/>
  <c r="N63" i="6"/>
  <c r="N64" i="6"/>
  <c r="G46" i="6"/>
  <c r="E8" i="7" s="1"/>
  <c r="G60" i="6"/>
  <c r="G63" i="6"/>
  <c r="G64" i="6"/>
  <c r="G62" i="6"/>
  <c r="G61" i="6"/>
  <c r="AC46" i="6"/>
  <c r="F59" i="6" s="1"/>
  <c r="H10" i="7" s="1"/>
  <c r="G8" i="8" s="1"/>
  <c r="AQ46" i="6"/>
  <c r="T59" i="6" s="1"/>
  <c r="H20" i="7" s="1"/>
  <c r="G18" i="8" s="1"/>
  <c r="C46" i="6"/>
  <c r="E23" i="7" s="1"/>
  <c r="AS46" i="6"/>
  <c r="V59" i="6" s="1"/>
  <c r="H28" i="7" s="1"/>
  <c r="G26" i="8" s="1"/>
  <c r="AL46" i="6"/>
  <c r="O59" i="6" s="1"/>
  <c r="H16" i="7" s="1"/>
  <c r="G14" i="8" s="1"/>
  <c r="AA46" i="6"/>
  <c r="D59" i="6" s="1"/>
  <c r="H18" i="7" s="1"/>
  <c r="G15" i="8" s="1"/>
  <c r="F64" i="6"/>
  <c r="F61" i="6"/>
  <c r="F46" i="6"/>
  <c r="E10" i="7" s="1"/>
  <c r="F62" i="6"/>
  <c r="F60" i="6"/>
  <c r="F63" i="6"/>
  <c r="V63" i="6"/>
  <c r="V62" i="6"/>
  <c r="V60" i="6"/>
  <c r="V64" i="6"/>
  <c r="V46" i="6"/>
  <c r="E28" i="7" s="1"/>
  <c r="V61" i="6"/>
  <c r="Q61" i="6"/>
  <c r="Q62" i="6"/>
  <c r="Q64" i="6"/>
  <c r="Q63" i="6"/>
  <c r="Q46" i="6"/>
  <c r="E7" i="7" s="1"/>
  <c r="Q60" i="6"/>
  <c r="J63" i="6"/>
  <c r="J46" i="6"/>
  <c r="E35" i="7" s="1"/>
  <c r="J64" i="6"/>
  <c r="J61" i="6"/>
  <c r="J60" i="6"/>
  <c r="J62" i="6"/>
  <c r="AJ46" i="6"/>
  <c r="M59" i="6" s="1"/>
  <c r="H27" i="7" s="1"/>
  <c r="G25" i="8" s="1"/>
  <c r="AP46" i="6"/>
  <c r="S59" i="6" s="1"/>
  <c r="H21" i="7" s="1"/>
  <c r="G19" i="8" s="1"/>
  <c r="AB46" i="6"/>
  <c r="E59" i="6" s="1"/>
  <c r="H37" i="7" s="1"/>
  <c r="G35" i="8" s="1"/>
  <c r="AK46" i="6"/>
  <c r="N59" i="6" s="1"/>
  <c r="H11" i="7" s="1"/>
  <c r="G11" i="8" s="1"/>
  <c r="Z46" i="6"/>
  <c r="C59" i="6" s="1"/>
  <c r="H23" i="7" s="1"/>
  <c r="G21" i="8" s="1"/>
  <c r="AD46" i="6"/>
  <c r="G59" i="6" s="1"/>
  <c r="H8" i="7" s="1"/>
  <c r="G6" i="8" s="1"/>
  <c r="W45" i="6"/>
  <c r="W67" i="6" s="1"/>
  <c r="AU45" i="6"/>
  <c r="AU67" i="6" s="1"/>
  <c r="AW45" i="6"/>
  <c r="AX45" i="6"/>
  <c r="AY45" i="6"/>
  <c r="AZ45" i="6"/>
  <c r="BA45" i="6"/>
  <c r="BB45" i="6"/>
  <c r="BC45" i="6"/>
  <c r="BD45" i="6"/>
  <c r="BE45" i="6"/>
  <c r="BF45" i="6"/>
  <c r="BG45" i="6"/>
  <c r="BH45" i="6"/>
  <c r="BI45" i="6"/>
  <c r="BJ45" i="6"/>
  <c r="BK45" i="6"/>
  <c r="BL45" i="6"/>
  <c r="BM45" i="6"/>
  <c r="BN45" i="6"/>
  <c r="BO45" i="6"/>
  <c r="BP45" i="6"/>
  <c r="U20" i="7" l="1"/>
  <c r="D18" i="8"/>
  <c r="U23" i="7"/>
  <c r="D21" i="8"/>
  <c r="U8" i="7"/>
  <c r="D6" i="8"/>
  <c r="U35" i="7"/>
  <c r="D33" i="8"/>
  <c r="U28" i="7"/>
  <c r="D26" i="8"/>
  <c r="U10" i="7"/>
  <c r="D8" i="8"/>
  <c r="U13" i="7"/>
  <c r="D9" i="8"/>
  <c r="U42" i="7"/>
  <c r="D40" i="8"/>
  <c r="U11" i="7"/>
  <c r="D11" i="8"/>
  <c r="U37" i="7"/>
  <c r="D35" i="8"/>
  <c r="U12" i="7"/>
  <c r="D10" i="8"/>
  <c r="U31" i="7"/>
  <c r="D29" i="8"/>
  <c r="U7" i="7"/>
  <c r="D5" i="8"/>
  <c r="U18" i="7"/>
  <c r="D15" i="8"/>
  <c r="U27" i="7"/>
  <c r="D25" i="8"/>
  <c r="U25" i="7"/>
  <c r="D23" i="8"/>
  <c r="U21" i="7"/>
  <c r="D19" i="8"/>
  <c r="U16" i="7"/>
  <c r="D14" i="8"/>
  <c r="U24" i="7"/>
  <c r="D22" i="8"/>
  <c r="U17" i="7"/>
  <c r="D16" i="8"/>
  <c r="X23" i="7"/>
  <c r="X25" i="7"/>
  <c r="X8" i="7"/>
  <c r="X31" i="7"/>
  <c r="X28" i="7"/>
  <c r="X18" i="7"/>
  <c r="X13" i="7"/>
  <c r="V65" i="6"/>
  <c r="V52" i="6" s="1"/>
  <c r="AW65" i="6"/>
  <c r="AW53" i="6" s="1"/>
  <c r="BF65" i="6"/>
  <c r="BF53" i="6" s="1"/>
  <c r="BB65" i="6"/>
  <c r="BB50" i="6" s="1"/>
  <c r="AE50" i="6" s="1"/>
  <c r="BJ65" i="6"/>
  <c r="BJ52" i="6" s="1"/>
  <c r="BM65" i="6"/>
  <c r="BM49" i="6" s="1"/>
  <c r="BE65" i="6"/>
  <c r="BE49" i="6" s="1"/>
  <c r="AX65" i="6"/>
  <c r="AX49" i="6" s="1"/>
  <c r="BD65" i="6"/>
  <c r="BD53" i="6" s="1"/>
  <c r="BN65" i="6"/>
  <c r="BN52" i="6" s="1"/>
  <c r="BI65" i="6"/>
  <c r="BI52" i="6" s="1"/>
  <c r="BA65" i="6"/>
  <c r="BA52" i="6" s="1"/>
  <c r="BL65" i="6"/>
  <c r="BL52" i="6" s="1"/>
  <c r="AY65" i="6"/>
  <c r="AY53" i="6" s="1"/>
  <c r="BG65" i="6"/>
  <c r="BG52" i="6" s="1"/>
  <c r="BO65" i="6"/>
  <c r="BO49" i="6" s="1"/>
  <c r="BC65" i="6"/>
  <c r="BC50" i="6" s="1"/>
  <c r="AF50" i="6" s="1"/>
  <c r="BK65" i="6"/>
  <c r="BK53" i="6" s="1"/>
  <c r="AZ65" i="6"/>
  <c r="AZ53" i="6" s="1"/>
  <c r="BH65" i="6"/>
  <c r="BH53" i="6" s="1"/>
  <c r="BP65" i="6"/>
  <c r="BP49" i="6" s="1"/>
  <c r="C64" i="6"/>
  <c r="C63" i="6"/>
  <c r="C62" i="6"/>
  <c r="C61" i="6"/>
  <c r="C60" i="6"/>
  <c r="CM46" i="6"/>
  <c r="CL46" i="6"/>
  <c r="CK46" i="6"/>
  <c r="CJ46" i="6"/>
  <c r="CI46" i="6"/>
  <c r="CH46" i="6"/>
  <c r="CG46" i="6"/>
  <c r="CF46" i="6"/>
  <c r="CE46" i="6"/>
  <c r="CD46" i="6"/>
  <c r="CC46" i="6"/>
  <c r="CB46" i="6"/>
  <c r="CA46" i="6"/>
  <c r="BZ46" i="6"/>
  <c r="BY46" i="6"/>
  <c r="BX46" i="6"/>
  <c r="BW46" i="6"/>
  <c r="BV46" i="6"/>
  <c r="BU46" i="6"/>
  <c r="BT46" i="6"/>
  <c r="EG42" i="6"/>
  <c r="EF42" i="6"/>
  <c r="EE42" i="6"/>
  <c r="ED42" i="6"/>
  <c r="EC42" i="6"/>
  <c r="EB42" i="6"/>
  <c r="EA42" i="6"/>
  <c r="DZ42" i="6"/>
  <c r="DY42" i="6"/>
  <c r="DX42" i="6"/>
  <c r="DW42" i="6"/>
  <c r="DV42" i="6"/>
  <c r="DU42" i="6"/>
  <c r="DT42" i="6"/>
  <c r="DS42" i="6"/>
  <c r="DR42" i="6"/>
  <c r="DQ42" i="6"/>
  <c r="DP42" i="6"/>
  <c r="DO42" i="6"/>
  <c r="DN42" i="6"/>
  <c r="DJ42" i="6"/>
  <c r="DI42" i="6"/>
  <c r="DH42" i="6"/>
  <c r="DG42" i="6"/>
  <c r="DF42" i="6"/>
  <c r="DE42" i="6"/>
  <c r="DD42" i="6"/>
  <c r="DC42" i="6"/>
  <c r="DB42" i="6"/>
  <c r="DA42" i="6"/>
  <c r="CZ42" i="6"/>
  <c r="CY42" i="6"/>
  <c r="CX42" i="6"/>
  <c r="CW42" i="6"/>
  <c r="CV42" i="6"/>
  <c r="CU42" i="6"/>
  <c r="CT42" i="6"/>
  <c r="CS42" i="6"/>
  <c r="CR42" i="6"/>
  <c r="CQ42" i="6"/>
  <c r="EG41" i="6"/>
  <c r="EF41" i="6"/>
  <c r="EE41" i="6"/>
  <c r="ED41" i="6"/>
  <c r="EC41" i="6"/>
  <c r="EB41" i="6"/>
  <c r="EA41" i="6"/>
  <c r="DZ41" i="6"/>
  <c r="DY41" i="6"/>
  <c r="DX41" i="6"/>
  <c r="DW41" i="6"/>
  <c r="DV41" i="6"/>
  <c r="DU41" i="6"/>
  <c r="DT41" i="6"/>
  <c r="DS41" i="6"/>
  <c r="DR41" i="6"/>
  <c r="DQ41" i="6"/>
  <c r="DP41" i="6"/>
  <c r="DO41" i="6"/>
  <c r="DN41" i="6"/>
  <c r="DJ41" i="6"/>
  <c r="DI41" i="6"/>
  <c r="DH41" i="6"/>
  <c r="DG41" i="6"/>
  <c r="DF41" i="6"/>
  <c r="DE41" i="6"/>
  <c r="DD41" i="6"/>
  <c r="DC41" i="6"/>
  <c r="DB41" i="6"/>
  <c r="DA41" i="6"/>
  <c r="CZ41" i="6"/>
  <c r="CY41" i="6"/>
  <c r="CX41" i="6"/>
  <c r="CW41" i="6"/>
  <c r="CV41" i="6"/>
  <c r="CU41" i="6"/>
  <c r="CT41" i="6"/>
  <c r="CS41" i="6"/>
  <c r="CR41" i="6"/>
  <c r="CQ41" i="6"/>
  <c r="EG40" i="6"/>
  <c r="EF40" i="6"/>
  <c r="EE40" i="6"/>
  <c r="ED40" i="6"/>
  <c r="EC40" i="6"/>
  <c r="EB40" i="6"/>
  <c r="EA40" i="6"/>
  <c r="DZ40" i="6"/>
  <c r="DY40" i="6"/>
  <c r="DX40" i="6"/>
  <c r="DW40" i="6"/>
  <c r="DV40" i="6"/>
  <c r="DU40" i="6"/>
  <c r="DT40" i="6"/>
  <c r="DS40" i="6"/>
  <c r="DR40" i="6"/>
  <c r="DQ40" i="6"/>
  <c r="DP40" i="6"/>
  <c r="DO40" i="6"/>
  <c r="DN40" i="6"/>
  <c r="DJ40" i="6"/>
  <c r="DI40" i="6"/>
  <c r="DH40" i="6"/>
  <c r="DG40" i="6"/>
  <c r="DF40" i="6"/>
  <c r="DE40" i="6"/>
  <c r="DD40" i="6"/>
  <c r="DC40" i="6"/>
  <c r="DB40" i="6"/>
  <c r="DA40" i="6"/>
  <c r="CZ40" i="6"/>
  <c r="CY40" i="6"/>
  <c r="CX40" i="6"/>
  <c r="CW40" i="6"/>
  <c r="CV40" i="6"/>
  <c r="CU40" i="6"/>
  <c r="CT40" i="6"/>
  <c r="CS40" i="6"/>
  <c r="CR40" i="6"/>
  <c r="CQ40" i="6"/>
  <c r="EG39" i="6"/>
  <c r="EF39" i="6"/>
  <c r="EE39" i="6"/>
  <c r="ED39" i="6"/>
  <c r="EC39" i="6"/>
  <c r="EB39" i="6"/>
  <c r="EA39" i="6"/>
  <c r="DZ39" i="6"/>
  <c r="DY39" i="6"/>
  <c r="DX39" i="6"/>
  <c r="DW39" i="6"/>
  <c r="DV39" i="6"/>
  <c r="DU39" i="6"/>
  <c r="DT39" i="6"/>
  <c r="DS39" i="6"/>
  <c r="DR39" i="6"/>
  <c r="DQ39" i="6"/>
  <c r="DP39" i="6"/>
  <c r="DO39" i="6"/>
  <c r="DN39" i="6"/>
  <c r="DJ39" i="6"/>
  <c r="DI39" i="6"/>
  <c r="DH39" i="6"/>
  <c r="DG39" i="6"/>
  <c r="DF39" i="6"/>
  <c r="DE39" i="6"/>
  <c r="DD39" i="6"/>
  <c r="DC39" i="6"/>
  <c r="DB39" i="6"/>
  <c r="DA39" i="6"/>
  <c r="CZ39" i="6"/>
  <c r="CY39" i="6"/>
  <c r="CX39" i="6"/>
  <c r="CW39" i="6"/>
  <c r="CV39" i="6"/>
  <c r="CU39" i="6"/>
  <c r="CT39" i="6"/>
  <c r="CS39" i="6"/>
  <c r="CR39" i="6"/>
  <c r="CQ39" i="6"/>
  <c r="EG38" i="6"/>
  <c r="EF38" i="6"/>
  <c r="EE38" i="6"/>
  <c r="ED38" i="6"/>
  <c r="EC38" i="6"/>
  <c r="EB38" i="6"/>
  <c r="EA38" i="6"/>
  <c r="DZ38" i="6"/>
  <c r="DY38" i="6"/>
  <c r="DX38" i="6"/>
  <c r="DW38" i="6"/>
  <c r="DV38" i="6"/>
  <c r="DU38" i="6"/>
  <c r="DT38" i="6"/>
  <c r="DS38" i="6"/>
  <c r="DR38" i="6"/>
  <c r="DQ38" i="6"/>
  <c r="DP38" i="6"/>
  <c r="DO38" i="6"/>
  <c r="DN38" i="6"/>
  <c r="DJ38" i="6"/>
  <c r="DI38" i="6"/>
  <c r="DH38" i="6"/>
  <c r="DG38" i="6"/>
  <c r="DF38" i="6"/>
  <c r="DE38" i="6"/>
  <c r="DD38" i="6"/>
  <c r="DC38" i="6"/>
  <c r="DB38" i="6"/>
  <c r="DA38" i="6"/>
  <c r="CZ38" i="6"/>
  <c r="CY38" i="6"/>
  <c r="CX38" i="6"/>
  <c r="CW38" i="6"/>
  <c r="CV38" i="6"/>
  <c r="CU38" i="6"/>
  <c r="CT38" i="6"/>
  <c r="CS38" i="6"/>
  <c r="CR38" i="6"/>
  <c r="CQ38" i="6"/>
  <c r="EG37" i="6"/>
  <c r="EF37" i="6"/>
  <c r="EE37" i="6"/>
  <c r="ED37" i="6"/>
  <c r="EC37" i="6"/>
  <c r="EB37" i="6"/>
  <c r="EA37" i="6"/>
  <c r="DZ37" i="6"/>
  <c r="DY37" i="6"/>
  <c r="DX37" i="6"/>
  <c r="DW37" i="6"/>
  <c r="DV37" i="6"/>
  <c r="DU37" i="6"/>
  <c r="DT37" i="6"/>
  <c r="DS37" i="6"/>
  <c r="DR37" i="6"/>
  <c r="DQ37" i="6"/>
  <c r="DP37" i="6"/>
  <c r="DO37" i="6"/>
  <c r="DN37" i="6"/>
  <c r="DJ37" i="6"/>
  <c r="DI37" i="6"/>
  <c r="DH37" i="6"/>
  <c r="DG37" i="6"/>
  <c r="DF37" i="6"/>
  <c r="DE37" i="6"/>
  <c r="DD37" i="6"/>
  <c r="DC37" i="6"/>
  <c r="DB37" i="6"/>
  <c r="DA37" i="6"/>
  <c r="CZ37" i="6"/>
  <c r="CY37" i="6"/>
  <c r="CX37" i="6"/>
  <c r="CW37" i="6"/>
  <c r="CV37" i="6"/>
  <c r="CU37" i="6"/>
  <c r="CT37" i="6"/>
  <c r="CS37" i="6"/>
  <c r="CR37" i="6"/>
  <c r="CQ37" i="6"/>
  <c r="EG36" i="6"/>
  <c r="EF36" i="6"/>
  <c r="EE36" i="6"/>
  <c r="ED36" i="6"/>
  <c r="EC36" i="6"/>
  <c r="EB36" i="6"/>
  <c r="EA36" i="6"/>
  <c r="DZ36" i="6"/>
  <c r="DY36" i="6"/>
  <c r="DX36" i="6"/>
  <c r="DW36" i="6"/>
  <c r="DV36" i="6"/>
  <c r="DU36" i="6"/>
  <c r="DT36" i="6"/>
  <c r="DS36" i="6"/>
  <c r="DR36" i="6"/>
  <c r="DQ36" i="6"/>
  <c r="DP36" i="6"/>
  <c r="DO36" i="6"/>
  <c r="DN36" i="6"/>
  <c r="DJ36" i="6"/>
  <c r="DI36" i="6"/>
  <c r="DH36" i="6"/>
  <c r="DG36" i="6"/>
  <c r="DF36" i="6"/>
  <c r="DE36" i="6"/>
  <c r="DD36" i="6"/>
  <c r="DC36" i="6"/>
  <c r="DB36" i="6"/>
  <c r="DA36" i="6"/>
  <c r="CZ36" i="6"/>
  <c r="CY36" i="6"/>
  <c r="CX36" i="6"/>
  <c r="CW36" i="6"/>
  <c r="CV36" i="6"/>
  <c r="CU36" i="6"/>
  <c r="CT36" i="6"/>
  <c r="CS36" i="6"/>
  <c r="CR36" i="6"/>
  <c r="CQ36" i="6"/>
  <c r="EG35" i="6"/>
  <c r="EF35" i="6"/>
  <c r="EE35" i="6"/>
  <c r="ED35" i="6"/>
  <c r="EC35" i="6"/>
  <c r="EB35" i="6"/>
  <c r="EA35" i="6"/>
  <c r="DZ35" i="6"/>
  <c r="DY35" i="6"/>
  <c r="DX35" i="6"/>
  <c r="DW35" i="6"/>
  <c r="DV35" i="6"/>
  <c r="DU35" i="6"/>
  <c r="DT35" i="6"/>
  <c r="DS35" i="6"/>
  <c r="DR35" i="6"/>
  <c r="DQ35" i="6"/>
  <c r="DP35" i="6"/>
  <c r="DO35" i="6"/>
  <c r="DN35" i="6"/>
  <c r="DJ35" i="6"/>
  <c r="DI35" i="6"/>
  <c r="DH35" i="6"/>
  <c r="DG35" i="6"/>
  <c r="DF35" i="6"/>
  <c r="DE35" i="6"/>
  <c r="DD35" i="6"/>
  <c r="DC35" i="6"/>
  <c r="DB35" i="6"/>
  <c r="DA35" i="6"/>
  <c r="CZ35" i="6"/>
  <c r="CY35" i="6"/>
  <c r="CX35" i="6"/>
  <c r="CW35" i="6"/>
  <c r="CV35" i="6"/>
  <c r="CU35" i="6"/>
  <c r="CT35" i="6"/>
  <c r="CS35" i="6"/>
  <c r="CR35" i="6"/>
  <c r="CQ35" i="6"/>
  <c r="EG34" i="6"/>
  <c r="EF34" i="6"/>
  <c r="EE34" i="6"/>
  <c r="ED34" i="6"/>
  <c r="EC34" i="6"/>
  <c r="EB34" i="6"/>
  <c r="EA34" i="6"/>
  <c r="DZ34" i="6"/>
  <c r="DY34" i="6"/>
  <c r="DX34" i="6"/>
  <c r="DW34" i="6"/>
  <c r="DV34" i="6"/>
  <c r="DU34" i="6"/>
  <c r="DT34" i="6"/>
  <c r="DS34" i="6"/>
  <c r="DR34" i="6"/>
  <c r="DQ34" i="6"/>
  <c r="DP34" i="6"/>
  <c r="DO34" i="6"/>
  <c r="DN34" i="6"/>
  <c r="DJ34" i="6"/>
  <c r="DI34" i="6"/>
  <c r="DH34" i="6"/>
  <c r="DG34" i="6"/>
  <c r="DF34" i="6"/>
  <c r="DE34" i="6"/>
  <c r="DD34" i="6"/>
  <c r="DC34" i="6"/>
  <c r="DB34" i="6"/>
  <c r="DA34" i="6"/>
  <c r="CZ34" i="6"/>
  <c r="CY34" i="6"/>
  <c r="CX34" i="6"/>
  <c r="CW34" i="6"/>
  <c r="CV34" i="6"/>
  <c r="CU34" i="6"/>
  <c r="CT34" i="6"/>
  <c r="CS34" i="6"/>
  <c r="CR34" i="6"/>
  <c r="CQ34" i="6"/>
  <c r="EG33" i="6"/>
  <c r="EF33" i="6"/>
  <c r="EE33" i="6"/>
  <c r="ED33" i="6"/>
  <c r="EC33" i="6"/>
  <c r="EB33" i="6"/>
  <c r="EA33" i="6"/>
  <c r="DZ33" i="6"/>
  <c r="DY33" i="6"/>
  <c r="DX33" i="6"/>
  <c r="DW33" i="6"/>
  <c r="DV33" i="6"/>
  <c r="DU33" i="6"/>
  <c r="DT33" i="6"/>
  <c r="DS33" i="6"/>
  <c r="DR33" i="6"/>
  <c r="DQ33" i="6"/>
  <c r="DP33" i="6"/>
  <c r="DO33" i="6"/>
  <c r="DN33" i="6"/>
  <c r="DJ33" i="6"/>
  <c r="DI33" i="6"/>
  <c r="DH33" i="6"/>
  <c r="DG33" i="6"/>
  <c r="DF33" i="6"/>
  <c r="DE33" i="6"/>
  <c r="DD33" i="6"/>
  <c r="DC33" i="6"/>
  <c r="DB33" i="6"/>
  <c r="DA33" i="6"/>
  <c r="CZ33" i="6"/>
  <c r="CY33" i="6"/>
  <c r="CX33" i="6"/>
  <c r="CW33" i="6"/>
  <c r="CV33" i="6"/>
  <c r="CU33" i="6"/>
  <c r="CT33" i="6"/>
  <c r="CS33" i="6"/>
  <c r="CR33" i="6"/>
  <c r="CQ33" i="6"/>
  <c r="EG32" i="6"/>
  <c r="EF32" i="6"/>
  <c r="EE32" i="6"/>
  <c r="ED32" i="6"/>
  <c r="EC32" i="6"/>
  <c r="EB32" i="6"/>
  <c r="EA32" i="6"/>
  <c r="DZ32" i="6"/>
  <c r="DY32" i="6"/>
  <c r="DX32" i="6"/>
  <c r="DW32" i="6"/>
  <c r="DV32" i="6"/>
  <c r="DU32" i="6"/>
  <c r="DT32" i="6"/>
  <c r="DS32" i="6"/>
  <c r="DR32" i="6"/>
  <c r="DQ32" i="6"/>
  <c r="DP32" i="6"/>
  <c r="DO32" i="6"/>
  <c r="DN32" i="6"/>
  <c r="DJ32" i="6"/>
  <c r="DI32" i="6"/>
  <c r="DH32" i="6"/>
  <c r="DG32" i="6"/>
  <c r="DF32" i="6"/>
  <c r="DE32" i="6"/>
  <c r="DD32" i="6"/>
  <c r="DC32" i="6"/>
  <c r="DB32" i="6"/>
  <c r="DA32" i="6"/>
  <c r="CZ32" i="6"/>
  <c r="CY32" i="6"/>
  <c r="CX32" i="6"/>
  <c r="CW32" i="6"/>
  <c r="CV32" i="6"/>
  <c r="CU32" i="6"/>
  <c r="CT32" i="6"/>
  <c r="CS32" i="6"/>
  <c r="CR32" i="6"/>
  <c r="CQ32" i="6"/>
  <c r="EG31" i="6"/>
  <c r="EF31" i="6"/>
  <c r="EE31" i="6"/>
  <c r="ED31" i="6"/>
  <c r="EC31" i="6"/>
  <c r="EB31" i="6"/>
  <c r="EA31" i="6"/>
  <c r="DZ31" i="6"/>
  <c r="DY31" i="6"/>
  <c r="DX31" i="6"/>
  <c r="DW31" i="6"/>
  <c r="DV31" i="6"/>
  <c r="DU31" i="6"/>
  <c r="DT31" i="6"/>
  <c r="DS31" i="6"/>
  <c r="DR31" i="6"/>
  <c r="DQ31" i="6"/>
  <c r="DP31" i="6"/>
  <c r="DO31" i="6"/>
  <c r="DN31" i="6"/>
  <c r="DJ31" i="6"/>
  <c r="DI31" i="6"/>
  <c r="DH31" i="6"/>
  <c r="DG31" i="6"/>
  <c r="DF31" i="6"/>
  <c r="DE31" i="6"/>
  <c r="DD31" i="6"/>
  <c r="DC31" i="6"/>
  <c r="DB31" i="6"/>
  <c r="DA31" i="6"/>
  <c r="CZ31" i="6"/>
  <c r="CY31" i="6"/>
  <c r="CX31" i="6"/>
  <c r="CW31" i="6"/>
  <c r="CV31" i="6"/>
  <c r="CU31" i="6"/>
  <c r="CT31" i="6"/>
  <c r="CS31" i="6"/>
  <c r="CR31" i="6"/>
  <c r="CQ31" i="6"/>
  <c r="EG30" i="6"/>
  <c r="EF30" i="6"/>
  <c r="EE30" i="6"/>
  <c r="ED30" i="6"/>
  <c r="EC30" i="6"/>
  <c r="EB30" i="6"/>
  <c r="EA30" i="6"/>
  <c r="DZ30" i="6"/>
  <c r="DY30" i="6"/>
  <c r="DX30" i="6"/>
  <c r="DW30" i="6"/>
  <c r="DV30" i="6"/>
  <c r="DU30" i="6"/>
  <c r="DT30" i="6"/>
  <c r="DS30" i="6"/>
  <c r="DR30" i="6"/>
  <c r="DQ30" i="6"/>
  <c r="DP30" i="6"/>
  <c r="DO30" i="6"/>
  <c r="DN30" i="6"/>
  <c r="DJ30" i="6"/>
  <c r="DI30" i="6"/>
  <c r="DH30" i="6"/>
  <c r="DG30" i="6"/>
  <c r="DF30" i="6"/>
  <c r="DE30" i="6"/>
  <c r="DD30" i="6"/>
  <c r="DC30" i="6"/>
  <c r="DB30" i="6"/>
  <c r="DA30" i="6"/>
  <c r="CZ30" i="6"/>
  <c r="CY30" i="6"/>
  <c r="CX30" i="6"/>
  <c r="CW30" i="6"/>
  <c r="CV30" i="6"/>
  <c r="CU30" i="6"/>
  <c r="CT30" i="6"/>
  <c r="CS30" i="6"/>
  <c r="CR30" i="6"/>
  <c r="CQ30" i="6"/>
  <c r="EG29" i="6"/>
  <c r="EF29" i="6"/>
  <c r="EE29" i="6"/>
  <c r="ED29" i="6"/>
  <c r="EC29" i="6"/>
  <c r="EB29" i="6"/>
  <c r="EA29" i="6"/>
  <c r="DZ29" i="6"/>
  <c r="DY29" i="6"/>
  <c r="DX29" i="6"/>
  <c r="DW29" i="6"/>
  <c r="DV29" i="6"/>
  <c r="DU29" i="6"/>
  <c r="DT29" i="6"/>
  <c r="DS29" i="6"/>
  <c r="DR29" i="6"/>
  <c r="DQ29" i="6"/>
  <c r="DP29" i="6"/>
  <c r="DO29" i="6"/>
  <c r="DN29" i="6"/>
  <c r="DJ29" i="6"/>
  <c r="DI29" i="6"/>
  <c r="DH29" i="6"/>
  <c r="DG29" i="6"/>
  <c r="DF29" i="6"/>
  <c r="DE29" i="6"/>
  <c r="DD29" i="6"/>
  <c r="DC29" i="6"/>
  <c r="DB29" i="6"/>
  <c r="DA29" i="6"/>
  <c r="CZ29" i="6"/>
  <c r="CY29" i="6"/>
  <c r="CX29" i="6"/>
  <c r="CW29" i="6"/>
  <c r="CV29" i="6"/>
  <c r="CU29" i="6"/>
  <c r="CT29" i="6"/>
  <c r="CS29" i="6"/>
  <c r="CR29" i="6"/>
  <c r="CQ29" i="6"/>
  <c r="EG28" i="6"/>
  <c r="EF28" i="6"/>
  <c r="EE28" i="6"/>
  <c r="ED28" i="6"/>
  <c r="EC28" i="6"/>
  <c r="EB28" i="6"/>
  <c r="EA28" i="6"/>
  <c r="DZ28" i="6"/>
  <c r="DY28" i="6"/>
  <c r="DX28" i="6"/>
  <c r="DW28" i="6"/>
  <c r="DV28" i="6"/>
  <c r="DU28" i="6"/>
  <c r="DT28" i="6"/>
  <c r="DS28" i="6"/>
  <c r="DR28" i="6"/>
  <c r="DQ28" i="6"/>
  <c r="DP28" i="6"/>
  <c r="DO28" i="6"/>
  <c r="DN28" i="6"/>
  <c r="DJ28" i="6"/>
  <c r="DI28" i="6"/>
  <c r="DH28" i="6"/>
  <c r="DG28" i="6"/>
  <c r="DF28" i="6"/>
  <c r="DE28" i="6"/>
  <c r="DD28" i="6"/>
  <c r="DC28" i="6"/>
  <c r="DB28" i="6"/>
  <c r="DA28" i="6"/>
  <c r="CZ28" i="6"/>
  <c r="CY28" i="6"/>
  <c r="CX28" i="6"/>
  <c r="CW28" i="6"/>
  <c r="CV28" i="6"/>
  <c r="CU28" i="6"/>
  <c r="CT28" i="6"/>
  <c r="CS28" i="6"/>
  <c r="CR28" i="6"/>
  <c r="CQ28" i="6"/>
  <c r="EG27" i="6"/>
  <c r="EF27" i="6"/>
  <c r="EE27" i="6"/>
  <c r="ED27" i="6"/>
  <c r="EC27" i="6"/>
  <c r="EB27" i="6"/>
  <c r="EA27" i="6"/>
  <c r="DZ27" i="6"/>
  <c r="DY27" i="6"/>
  <c r="DX27" i="6"/>
  <c r="DW27" i="6"/>
  <c r="DV27" i="6"/>
  <c r="DU27" i="6"/>
  <c r="DT27" i="6"/>
  <c r="DS27" i="6"/>
  <c r="DR27" i="6"/>
  <c r="DQ27" i="6"/>
  <c r="DP27" i="6"/>
  <c r="DO27" i="6"/>
  <c r="DN27" i="6"/>
  <c r="DJ27" i="6"/>
  <c r="DI27" i="6"/>
  <c r="DH27" i="6"/>
  <c r="DG27" i="6"/>
  <c r="DF27" i="6"/>
  <c r="DE27" i="6"/>
  <c r="DD27" i="6"/>
  <c r="DC27" i="6"/>
  <c r="DB27" i="6"/>
  <c r="DA27" i="6"/>
  <c r="CZ27" i="6"/>
  <c r="CY27" i="6"/>
  <c r="CX27" i="6"/>
  <c r="CW27" i="6"/>
  <c r="CV27" i="6"/>
  <c r="CU27" i="6"/>
  <c r="CT27" i="6"/>
  <c r="CS27" i="6"/>
  <c r="CR27" i="6"/>
  <c r="CQ27" i="6"/>
  <c r="EG26" i="6"/>
  <c r="EF26" i="6"/>
  <c r="EE26" i="6"/>
  <c r="ED26" i="6"/>
  <c r="EC26" i="6"/>
  <c r="EB26" i="6"/>
  <c r="EA26" i="6"/>
  <c r="DZ26" i="6"/>
  <c r="DY26" i="6"/>
  <c r="DX26" i="6"/>
  <c r="DW26" i="6"/>
  <c r="DV26" i="6"/>
  <c r="DU26" i="6"/>
  <c r="DT26" i="6"/>
  <c r="DS26" i="6"/>
  <c r="DR26" i="6"/>
  <c r="DQ26" i="6"/>
  <c r="DP26" i="6"/>
  <c r="DO26" i="6"/>
  <c r="DN26" i="6"/>
  <c r="DJ26" i="6"/>
  <c r="DI26" i="6"/>
  <c r="DH26" i="6"/>
  <c r="DG26" i="6"/>
  <c r="DF26" i="6"/>
  <c r="DE26" i="6"/>
  <c r="DD26" i="6"/>
  <c r="DC26" i="6"/>
  <c r="DB26" i="6"/>
  <c r="DA26" i="6"/>
  <c r="CZ26" i="6"/>
  <c r="CY26" i="6"/>
  <c r="CX26" i="6"/>
  <c r="CW26" i="6"/>
  <c r="CV26" i="6"/>
  <c r="CU26" i="6"/>
  <c r="CT26" i="6"/>
  <c r="CS26" i="6"/>
  <c r="CR26" i="6"/>
  <c r="CQ26" i="6"/>
  <c r="EG25" i="6"/>
  <c r="EF25" i="6"/>
  <c r="EE25" i="6"/>
  <c r="ED25" i="6"/>
  <c r="EC25" i="6"/>
  <c r="EB25" i="6"/>
  <c r="EA25" i="6"/>
  <c r="DZ25" i="6"/>
  <c r="DY25" i="6"/>
  <c r="DX25" i="6"/>
  <c r="DW25" i="6"/>
  <c r="DV25" i="6"/>
  <c r="DU25" i="6"/>
  <c r="DT25" i="6"/>
  <c r="DS25" i="6"/>
  <c r="DR25" i="6"/>
  <c r="DQ25" i="6"/>
  <c r="DP25" i="6"/>
  <c r="DO25" i="6"/>
  <c r="DN25" i="6"/>
  <c r="DJ25" i="6"/>
  <c r="DI25" i="6"/>
  <c r="DH25" i="6"/>
  <c r="DG25" i="6"/>
  <c r="DF25" i="6"/>
  <c r="DE25" i="6"/>
  <c r="DD25" i="6"/>
  <c r="DC25" i="6"/>
  <c r="DB25" i="6"/>
  <c r="DA25" i="6"/>
  <c r="CZ25" i="6"/>
  <c r="CY25" i="6"/>
  <c r="CX25" i="6"/>
  <c r="CW25" i="6"/>
  <c r="CV25" i="6"/>
  <c r="CU25" i="6"/>
  <c r="CT25" i="6"/>
  <c r="CS25" i="6"/>
  <c r="CR25" i="6"/>
  <c r="CQ25" i="6"/>
  <c r="EG24" i="6"/>
  <c r="EF24" i="6"/>
  <c r="EE24" i="6"/>
  <c r="ED24" i="6"/>
  <c r="EC24" i="6"/>
  <c r="EB24" i="6"/>
  <c r="EA24" i="6"/>
  <c r="DZ24" i="6"/>
  <c r="DY24" i="6"/>
  <c r="DX24" i="6"/>
  <c r="DW24" i="6"/>
  <c r="DV24" i="6"/>
  <c r="DU24" i="6"/>
  <c r="DT24" i="6"/>
  <c r="DS24" i="6"/>
  <c r="DR24" i="6"/>
  <c r="DQ24" i="6"/>
  <c r="DP24" i="6"/>
  <c r="DO24" i="6"/>
  <c r="DN24" i="6"/>
  <c r="DJ24" i="6"/>
  <c r="DI24" i="6"/>
  <c r="DH24" i="6"/>
  <c r="DG24" i="6"/>
  <c r="DF24" i="6"/>
  <c r="DE24" i="6"/>
  <c r="DD24" i="6"/>
  <c r="DC24" i="6"/>
  <c r="DB24" i="6"/>
  <c r="DA24" i="6"/>
  <c r="CZ24" i="6"/>
  <c r="CY24" i="6"/>
  <c r="CX24" i="6"/>
  <c r="CW24" i="6"/>
  <c r="CV24" i="6"/>
  <c r="CU24" i="6"/>
  <c r="CT24" i="6"/>
  <c r="CS24" i="6"/>
  <c r="CR24" i="6"/>
  <c r="CQ24" i="6"/>
  <c r="EG23" i="6"/>
  <c r="EF23" i="6"/>
  <c r="EE23" i="6"/>
  <c r="ED23" i="6"/>
  <c r="EC23" i="6"/>
  <c r="EB23" i="6"/>
  <c r="EA23" i="6"/>
  <c r="DZ23" i="6"/>
  <c r="DY23" i="6"/>
  <c r="DX23" i="6"/>
  <c r="DW23" i="6"/>
  <c r="DV23" i="6"/>
  <c r="DU23" i="6"/>
  <c r="DT23" i="6"/>
  <c r="DS23" i="6"/>
  <c r="DR23" i="6"/>
  <c r="DQ23" i="6"/>
  <c r="DP23" i="6"/>
  <c r="DO23" i="6"/>
  <c r="DN23" i="6"/>
  <c r="DJ23" i="6"/>
  <c r="DI23" i="6"/>
  <c r="DH23" i="6"/>
  <c r="DG23" i="6"/>
  <c r="DF23" i="6"/>
  <c r="DE23" i="6"/>
  <c r="DD23" i="6"/>
  <c r="DC23" i="6"/>
  <c r="DB23" i="6"/>
  <c r="DA23" i="6"/>
  <c r="CZ23" i="6"/>
  <c r="CY23" i="6"/>
  <c r="CX23" i="6"/>
  <c r="CW23" i="6"/>
  <c r="CV23" i="6"/>
  <c r="CU23" i="6"/>
  <c r="CT23" i="6"/>
  <c r="CS23" i="6"/>
  <c r="CR23" i="6"/>
  <c r="CQ23" i="6"/>
  <c r="EG22" i="6"/>
  <c r="EF22" i="6"/>
  <c r="EE22" i="6"/>
  <c r="ED22" i="6"/>
  <c r="EC22" i="6"/>
  <c r="EB22" i="6"/>
  <c r="EA22" i="6"/>
  <c r="DZ22" i="6"/>
  <c r="DY22" i="6"/>
  <c r="DX22" i="6"/>
  <c r="DW22" i="6"/>
  <c r="DV22" i="6"/>
  <c r="DU22" i="6"/>
  <c r="DT22" i="6"/>
  <c r="DS22" i="6"/>
  <c r="DR22" i="6"/>
  <c r="DQ22" i="6"/>
  <c r="DP22" i="6"/>
  <c r="DO22" i="6"/>
  <c r="DN22" i="6"/>
  <c r="DJ22" i="6"/>
  <c r="DI22" i="6"/>
  <c r="DH22" i="6"/>
  <c r="DG22" i="6"/>
  <c r="DF22" i="6"/>
  <c r="DE22" i="6"/>
  <c r="DD22" i="6"/>
  <c r="DC22" i="6"/>
  <c r="DB22" i="6"/>
  <c r="DA22" i="6"/>
  <c r="CZ22" i="6"/>
  <c r="CY22" i="6"/>
  <c r="CX22" i="6"/>
  <c r="CW22" i="6"/>
  <c r="CV22" i="6"/>
  <c r="CU22" i="6"/>
  <c r="CT22" i="6"/>
  <c r="CS22" i="6"/>
  <c r="CR22" i="6"/>
  <c r="CQ22" i="6"/>
  <c r="EG21" i="6"/>
  <c r="EF21" i="6"/>
  <c r="EE21" i="6"/>
  <c r="ED21" i="6"/>
  <c r="EC21" i="6"/>
  <c r="EB21" i="6"/>
  <c r="EA21" i="6"/>
  <c r="DZ21" i="6"/>
  <c r="DY21" i="6"/>
  <c r="DX21" i="6"/>
  <c r="DW21" i="6"/>
  <c r="DV21" i="6"/>
  <c r="DU21" i="6"/>
  <c r="DT21" i="6"/>
  <c r="DS21" i="6"/>
  <c r="DR21" i="6"/>
  <c r="DQ21" i="6"/>
  <c r="DP21" i="6"/>
  <c r="DO21" i="6"/>
  <c r="DN21" i="6"/>
  <c r="DJ21" i="6"/>
  <c r="DI21" i="6"/>
  <c r="DH21" i="6"/>
  <c r="DG21" i="6"/>
  <c r="DF21" i="6"/>
  <c r="DE21" i="6"/>
  <c r="DD21" i="6"/>
  <c r="DC21" i="6"/>
  <c r="DB21" i="6"/>
  <c r="DA21" i="6"/>
  <c r="CZ21" i="6"/>
  <c r="CY21" i="6"/>
  <c r="CX21" i="6"/>
  <c r="CW21" i="6"/>
  <c r="CV21" i="6"/>
  <c r="CU21" i="6"/>
  <c r="CT21" i="6"/>
  <c r="CS21" i="6"/>
  <c r="CR21" i="6"/>
  <c r="CQ21" i="6"/>
  <c r="EG20" i="6"/>
  <c r="EF20" i="6"/>
  <c r="EE20" i="6"/>
  <c r="ED20" i="6"/>
  <c r="EC20" i="6"/>
  <c r="EB20" i="6"/>
  <c r="EA20" i="6"/>
  <c r="DZ20" i="6"/>
  <c r="DY20" i="6"/>
  <c r="DX20" i="6"/>
  <c r="DW20" i="6"/>
  <c r="DV20" i="6"/>
  <c r="DU20" i="6"/>
  <c r="DT20" i="6"/>
  <c r="DS20" i="6"/>
  <c r="DR20" i="6"/>
  <c r="DQ20" i="6"/>
  <c r="DP20" i="6"/>
  <c r="DO20" i="6"/>
  <c r="DN20" i="6"/>
  <c r="DJ20" i="6"/>
  <c r="DI20" i="6"/>
  <c r="DH20" i="6"/>
  <c r="DG20" i="6"/>
  <c r="DF20" i="6"/>
  <c r="DE20" i="6"/>
  <c r="DD20" i="6"/>
  <c r="DC20" i="6"/>
  <c r="DB20" i="6"/>
  <c r="DA20" i="6"/>
  <c r="CZ20" i="6"/>
  <c r="CY20" i="6"/>
  <c r="CX20" i="6"/>
  <c r="CW20" i="6"/>
  <c r="CV20" i="6"/>
  <c r="CU20" i="6"/>
  <c r="CT20" i="6"/>
  <c r="CS20" i="6"/>
  <c r="CR20" i="6"/>
  <c r="CQ20" i="6"/>
  <c r="EG19" i="6"/>
  <c r="EF19" i="6"/>
  <c r="EE19" i="6"/>
  <c r="ED19" i="6"/>
  <c r="EC19" i="6"/>
  <c r="EB19" i="6"/>
  <c r="EA19" i="6"/>
  <c r="DZ19" i="6"/>
  <c r="DY19" i="6"/>
  <c r="DX19" i="6"/>
  <c r="DW19" i="6"/>
  <c r="DV19" i="6"/>
  <c r="DU19" i="6"/>
  <c r="DT19" i="6"/>
  <c r="DS19" i="6"/>
  <c r="DR19" i="6"/>
  <c r="DQ19" i="6"/>
  <c r="DP19" i="6"/>
  <c r="DO19" i="6"/>
  <c r="DN19" i="6"/>
  <c r="DJ19" i="6"/>
  <c r="DI19" i="6"/>
  <c r="DH19" i="6"/>
  <c r="DG19" i="6"/>
  <c r="DF19" i="6"/>
  <c r="DE19" i="6"/>
  <c r="DD19" i="6"/>
  <c r="DC19" i="6"/>
  <c r="DB19" i="6"/>
  <c r="DA19" i="6"/>
  <c r="CZ19" i="6"/>
  <c r="CY19" i="6"/>
  <c r="CX19" i="6"/>
  <c r="CW19" i="6"/>
  <c r="CV19" i="6"/>
  <c r="CU19" i="6"/>
  <c r="CT19" i="6"/>
  <c r="CS19" i="6"/>
  <c r="CR19" i="6"/>
  <c r="CQ19" i="6"/>
  <c r="EG18" i="6"/>
  <c r="EF18" i="6"/>
  <c r="EE18" i="6"/>
  <c r="ED18" i="6"/>
  <c r="EC18" i="6"/>
  <c r="EB18" i="6"/>
  <c r="EA18" i="6"/>
  <c r="DZ18" i="6"/>
  <c r="DY18" i="6"/>
  <c r="DX18" i="6"/>
  <c r="DW18" i="6"/>
  <c r="DV18" i="6"/>
  <c r="DU18" i="6"/>
  <c r="DT18" i="6"/>
  <c r="DS18" i="6"/>
  <c r="DR18" i="6"/>
  <c r="DQ18" i="6"/>
  <c r="DP18" i="6"/>
  <c r="DO18" i="6"/>
  <c r="DN18" i="6"/>
  <c r="DJ18" i="6"/>
  <c r="DI18" i="6"/>
  <c r="DH18" i="6"/>
  <c r="DG18" i="6"/>
  <c r="DF18" i="6"/>
  <c r="DE18" i="6"/>
  <c r="DD18" i="6"/>
  <c r="DC18" i="6"/>
  <c r="DB18" i="6"/>
  <c r="DA18" i="6"/>
  <c r="CZ18" i="6"/>
  <c r="CY18" i="6"/>
  <c r="CX18" i="6"/>
  <c r="CW18" i="6"/>
  <c r="CV18" i="6"/>
  <c r="CU18" i="6"/>
  <c r="CT18" i="6"/>
  <c r="CS18" i="6"/>
  <c r="CR18" i="6"/>
  <c r="CQ18" i="6"/>
  <c r="EG17" i="6"/>
  <c r="EF17" i="6"/>
  <c r="EE17" i="6"/>
  <c r="ED17" i="6"/>
  <c r="EC17" i="6"/>
  <c r="EB17" i="6"/>
  <c r="EA17" i="6"/>
  <c r="DZ17" i="6"/>
  <c r="DY17" i="6"/>
  <c r="DX17" i="6"/>
  <c r="DW17" i="6"/>
  <c r="DV17" i="6"/>
  <c r="DU17" i="6"/>
  <c r="DT17" i="6"/>
  <c r="DS17" i="6"/>
  <c r="DR17" i="6"/>
  <c r="DQ17" i="6"/>
  <c r="DP17" i="6"/>
  <c r="DO17" i="6"/>
  <c r="DN17" i="6"/>
  <c r="DJ17" i="6"/>
  <c r="DI17" i="6"/>
  <c r="DH17" i="6"/>
  <c r="DG17" i="6"/>
  <c r="DF17" i="6"/>
  <c r="DE17" i="6"/>
  <c r="DD17" i="6"/>
  <c r="DC17" i="6"/>
  <c r="DB17" i="6"/>
  <c r="DA17" i="6"/>
  <c r="CZ17" i="6"/>
  <c r="CY17" i="6"/>
  <c r="CX17" i="6"/>
  <c r="CW17" i="6"/>
  <c r="CV17" i="6"/>
  <c r="CU17" i="6"/>
  <c r="CT17" i="6"/>
  <c r="CS17" i="6"/>
  <c r="CR17" i="6"/>
  <c r="CQ17" i="6"/>
  <c r="EG16" i="6"/>
  <c r="EF16" i="6"/>
  <c r="EE16" i="6"/>
  <c r="ED16" i="6"/>
  <c r="EC16" i="6"/>
  <c r="EB16" i="6"/>
  <c r="EA16" i="6"/>
  <c r="DZ16" i="6"/>
  <c r="DY16" i="6"/>
  <c r="DX16" i="6"/>
  <c r="DW16" i="6"/>
  <c r="DV16" i="6"/>
  <c r="DU16" i="6"/>
  <c r="DT16" i="6"/>
  <c r="DS16" i="6"/>
  <c r="DR16" i="6"/>
  <c r="DQ16" i="6"/>
  <c r="DP16" i="6"/>
  <c r="DO16" i="6"/>
  <c r="DN16" i="6"/>
  <c r="DJ16" i="6"/>
  <c r="DI16" i="6"/>
  <c r="DH16" i="6"/>
  <c r="DG16" i="6"/>
  <c r="DF16" i="6"/>
  <c r="DE16" i="6"/>
  <c r="DD16" i="6"/>
  <c r="DC16" i="6"/>
  <c r="DB16" i="6"/>
  <c r="DA16" i="6"/>
  <c r="CZ16" i="6"/>
  <c r="CY16" i="6"/>
  <c r="CX16" i="6"/>
  <c r="CW16" i="6"/>
  <c r="CV16" i="6"/>
  <c r="CU16" i="6"/>
  <c r="CT16" i="6"/>
  <c r="CS16" i="6"/>
  <c r="CR16" i="6"/>
  <c r="CQ16" i="6"/>
  <c r="EG15" i="6"/>
  <c r="EF15" i="6"/>
  <c r="EE15" i="6"/>
  <c r="ED15" i="6"/>
  <c r="EC15" i="6"/>
  <c r="EB15" i="6"/>
  <c r="EA15" i="6"/>
  <c r="DZ15" i="6"/>
  <c r="DY15" i="6"/>
  <c r="DX15" i="6"/>
  <c r="DW15" i="6"/>
  <c r="DV15" i="6"/>
  <c r="DU15" i="6"/>
  <c r="DT15" i="6"/>
  <c r="DS15" i="6"/>
  <c r="DR15" i="6"/>
  <c r="DQ15" i="6"/>
  <c r="DP15" i="6"/>
  <c r="DO15" i="6"/>
  <c r="DN15" i="6"/>
  <c r="DJ15" i="6"/>
  <c r="DI15" i="6"/>
  <c r="DH15" i="6"/>
  <c r="DG15" i="6"/>
  <c r="DF15" i="6"/>
  <c r="DE15" i="6"/>
  <c r="DD15" i="6"/>
  <c r="DC15" i="6"/>
  <c r="DB15" i="6"/>
  <c r="DA15" i="6"/>
  <c r="CZ15" i="6"/>
  <c r="CY15" i="6"/>
  <c r="CX15" i="6"/>
  <c r="CW15" i="6"/>
  <c r="CV15" i="6"/>
  <c r="CU15" i="6"/>
  <c r="CT15" i="6"/>
  <c r="CS15" i="6"/>
  <c r="CR15" i="6"/>
  <c r="CQ15" i="6"/>
  <c r="EG14" i="6"/>
  <c r="EF14" i="6"/>
  <c r="EE14" i="6"/>
  <c r="ED14" i="6"/>
  <c r="EC14" i="6"/>
  <c r="EB14" i="6"/>
  <c r="EA14" i="6"/>
  <c r="DZ14" i="6"/>
  <c r="DY14" i="6"/>
  <c r="DX14" i="6"/>
  <c r="DW14" i="6"/>
  <c r="DV14" i="6"/>
  <c r="DU14" i="6"/>
  <c r="DT14" i="6"/>
  <c r="DS14" i="6"/>
  <c r="DR14" i="6"/>
  <c r="DQ14" i="6"/>
  <c r="DP14" i="6"/>
  <c r="DO14" i="6"/>
  <c r="DN14" i="6"/>
  <c r="DJ14" i="6"/>
  <c r="DI14" i="6"/>
  <c r="DH14" i="6"/>
  <c r="DG14" i="6"/>
  <c r="DF14" i="6"/>
  <c r="DE14" i="6"/>
  <c r="DD14" i="6"/>
  <c r="DC14" i="6"/>
  <c r="DB14" i="6"/>
  <c r="DA14" i="6"/>
  <c r="CZ14" i="6"/>
  <c r="CY14" i="6"/>
  <c r="CX14" i="6"/>
  <c r="CW14" i="6"/>
  <c r="CV14" i="6"/>
  <c r="CU14" i="6"/>
  <c r="CT14" i="6"/>
  <c r="CS14" i="6"/>
  <c r="CR14" i="6"/>
  <c r="CQ14" i="6"/>
  <c r="EG13" i="6"/>
  <c r="EF13" i="6"/>
  <c r="EE13" i="6"/>
  <c r="ED13" i="6"/>
  <c r="EC13" i="6"/>
  <c r="EB13" i="6"/>
  <c r="EA13" i="6"/>
  <c r="DZ13" i="6"/>
  <c r="DY13" i="6"/>
  <c r="DX13" i="6"/>
  <c r="DW13" i="6"/>
  <c r="DV13" i="6"/>
  <c r="DU13" i="6"/>
  <c r="DT13" i="6"/>
  <c r="DS13" i="6"/>
  <c r="DR13" i="6"/>
  <c r="DQ13" i="6"/>
  <c r="DP13" i="6"/>
  <c r="DO13" i="6"/>
  <c r="DN13" i="6"/>
  <c r="DJ13" i="6"/>
  <c r="DI13" i="6"/>
  <c r="DH13" i="6"/>
  <c r="DG13" i="6"/>
  <c r="DF13" i="6"/>
  <c r="DE13" i="6"/>
  <c r="DD13" i="6"/>
  <c r="DC13" i="6"/>
  <c r="DB13" i="6"/>
  <c r="DA13" i="6"/>
  <c r="CZ13" i="6"/>
  <c r="CY13" i="6"/>
  <c r="CX13" i="6"/>
  <c r="CW13" i="6"/>
  <c r="CV13" i="6"/>
  <c r="CU13" i="6"/>
  <c r="CT13" i="6"/>
  <c r="CS13" i="6"/>
  <c r="CR13" i="6"/>
  <c r="CQ13" i="6"/>
  <c r="EG12" i="6"/>
  <c r="EF12" i="6"/>
  <c r="EE12" i="6"/>
  <c r="ED12" i="6"/>
  <c r="EC12" i="6"/>
  <c r="EB12" i="6"/>
  <c r="EA12" i="6"/>
  <c r="DZ12" i="6"/>
  <c r="DY12" i="6"/>
  <c r="DX12" i="6"/>
  <c r="DW12" i="6"/>
  <c r="DV12" i="6"/>
  <c r="DU12" i="6"/>
  <c r="DT12" i="6"/>
  <c r="DS12" i="6"/>
  <c r="DR12" i="6"/>
  <c r="DQ12" i="6"/>
  <c r="DP12" i="6"/>
  <c r="DO12" i="6"/>
  <c r="DN12" i="6"/>
  <c r="DJ12" i="6"/>
  <c r="DI12" i="6"/>
  <c r="DH12" i="6"/>
  <c r="DG12" i="6"/>
  <c r="DF12" i="6"/>
  <c r="DE12" i="6"/>
  <c r="DD12" i="6"/>
  <c r="DC12" i="6"/>
  <c r="DB12" i="6"/>
  <c r="DA12" i="6"/>
  <c r="CZ12" i="6"/>
  <c r="CY12" i="6"/>
  <c r="CX12" i="6"/>
  <c r="CW12" i="6"/>
  <c r="CV12" i="6"/>
  <c r="CU12" i="6"/>
  <c r="CT12" i="6"/>
  <c r="CS12" i="6"/>
  <c r="CR12" i="6"/>
  <c r="CQ12" i="6"/>
  <c r="EG11" i="6"/>
  <c r="EF11" i="6"/>
  <c r="EE11" i="6"/>
  <c r="ED11" i="6"/>
  <c r="EC11" i="6"/>
  <c r="EB11" i="6"/>
  <c r="EA11" i="6"/>
  <c r="DZ11" i="6"/>
  <c r="DY11" i="6"/>
  <c r="DX11" i="6"/>
  <c r="DW11" i="6"/>
  <c r="DV11" i="6"/>
  <c r="DU11" i="6"/>
  <c r="DT11" i="6"/>
  <c r="DS11" i="6"/>
  <c r="DR11" i="6"/>
  <c r="DQ11" i="6"/>
  <c r="DP11" i="6"/>
  <c r="DO11" i="6"/>
  <c r="DN11" i="6"/>
  <c r="DJ11" i="6"/>
  <c r="DI11" i="6"/>
  <c r="DH11" i="6"/>
  <c r="DG11" i="6"/>
  <c r="DF11" i="6"/>
  <c r="DE11" i="6"/>
  <c r="DD11" i="6"/>
  <c r="DC11" i="6"/>
  <c r="DB11" i="6"/>
  <c r="DA11" i="6"/>
  <c r="CZ11" i="6"/>
  <c r="CY11" i="6"/>
  <c r="CX11" i="6"/>
  <c r="CW11" i="6"/>
  <c r="CV11" i="6"/>
  <c r="CU11" i="6"/>
  <c r="CT11" i="6"/>
  <c r="CS11" i="6"/>
  <c r="CR11" i="6"/>
  <c r="CQ11" i="6"/>
  <c r="EG10" i="6"/>
  <c r="EF10" i="6"/>
  <c r="EE10" i="6"/>
  <c r="ED10" i="6"/>
  <c r="EC10" i="6"/>
  <c r="EB10" i="6"/>
  <c r="EA10" i="6"/>
  <c r="DZ10" i="6"/>
  <c r="DY10" i="6"/>
  <c r="DX10" i="6"/>
  <c r="DW10" i="6"/>
  <c r="DV10" i="6"/>
  <c r="DU10" i="6"/>
  <c r="DT10" i="6"/>
  <c r="DS10" i="6"/>
  <c r="DR10" i="6"/>
  <c r="DQ10" i="6"/>
  <c r="DP10" i="6"/>
  <c r="DO10" i="6"/>
  <c r="DN10" i="6"/>
  <c r="DJ10" i="6"/>
  <c r="DI10" i="6"/>
  <c r="DH10" i="6"/>
  <c r="DG10" i="6"/>
  <c r="DF10" i="6"/>
  <c r="DE10" i="6"/>
  <c r="DD10" i="6"/>
  <c r="DC10" i="6"/>
  <c r="DB10" i="6"/>
  <c r="DA10" i="6"/>
  <c r="CZ10" i="6"/>
  <c r="CY10" i="6"/>
  <c r="CX10" i="6"/>
  <c r="CW10" i="6"/>
  <c r="CV10" i="6"/>
  <c r="CU10" i="6"/>
  <c r="CT10" i="6"/>
  <c r="CS10" i="6"/>
  <c r="CR10" i="6"/>
  <c r="CQ10" i="6"/>
  <c r="EG9" i="6"/>
  <c r="EF9" i="6"/>
  <c r="EE9" i="6"/>
  <c r="ED9" i="6"/>
  <c r="EC9" i="6"/>
  <c r="EB9" i="6"/>
  <c r="EA9" i="6"/>
  <c r="DZ9" i="6"/>
  <c r="DY9" i="6"/>
  <c r="DX9" i="6"/>
  <c r="DW9" i="6"/>
  <c r="DV9" i="6"/>
  <c r="DU9" i="6"/>
  <c r="DT9" i="6"/>
  <c r="DS9" i="6"/>
  <c r="DR9" i="6"/>
  <c r="DQ9" i="6"/>
  <c r="DP9" i="6"/>
  <c r="DO9" i="6"/>
  <c r="DN9" i="6"/>
  <c r="DJ9" i="6"/>
  <c r="DI9" i="6"/>
  <c r="DH9" i="6"/>
  <c r="DG9" i="6"/>
  <c r="DF9" i="6"/>
  <c r="DE9" i="6"/>
  <c r="DD9" i="6"/>
  <c r="DC9" i="6"/>
  <c r="DB9" i="6"/>
  <c r="DA9" i="6"/>
  <c r="CZ9" i="6"/>
  <c r="CY9" i="6"/>
  <c r="CX9" i="6"/>
  <c r="CW9" i="6"/>
  <c r="CV9" i="6"/>
  <c r="CU9" i="6"/>
  <c r="CT9" i="6"/>
  <c r="CS9" i="6"/>
  <c r="CR9" i="6"/>
  <c r="CQ9" i="6"/>
  <c r="EG8" i="6"/>
  <c r="EF8" i="6"/>
  <c r="EE8" i="6"/>
  <c r="ED8" i="6"/>
  <c r="EC8" i="6"/>
  <c r="EB8" i="6"/>
  <c r="EA8" i="6"/>
  <c r="DZ8" i="6"/>
  <c r="DY8" i="6"/>
  <c r="DX8" i="6"/>
  <c r="DW8" i="6"/>
  <c r="DV8" i="6"/>
  <c r="DU8" i="6"/>
  <c r="DT8" i="6"/>
  <c r="DS8" i="6"/>
  <c r="DR8" i="6"/>
  <c r="DQ8" i="6"/>
  <c r="DP8" i="6"/>
  <c r="DO8" i="6"/>
  <c r="DN8" i="6"/>
  <c r="DJ8" i="6"/>
  <c r="DI8" i="6"/>
  <c r="DH8" i="6"/>
  <c r="DG8" i="6"/>
  <c r="DF8" i="6"/>
  <c r="DE8" i="6"/>
  <c r="DD8" i="6"/>
  <c r="DC8" i="6"/>
  <c r="DB8" i="6"/>
  <c r="DA8" i="6"/>
  <c r="CZ8" i="6"/>
  <c r="CY8" i="6"/>
  <c r="CX8" i="6"/>
  <c r="CW8" i="6"/>
  <c r="CV8" i="6"/>
  <c r="CU8" i="6"/>
  <c r="CT8" i="6"/>
  <c r="CS8" i="6"/>
  <c r="CR8" i="6"/>
  <c r="CQ8" i="6"/>
  <c r="EG7" i="6"/>
  <c r="EF7" i="6"/>
  <c r="EE7" i="6"/>
  <c r="ED7" i="6"/>
  <c r="EC7" i="6"/>
  <c r="EB7" i="6"/>
  <c r="EA7" i="6"/>
  <c r="DZ7" i="6"/>
  <c r="DY7" i="6"/>
  <c r="DX7" i="6"/>
  <c r="DW7" i="6"/>
  <c r="DV7" i="6"/>
  <c r="DU7" i="6"/>
  <c r="DT7" i="6"/>
  <c r="DS7" i="6"/>
  <c r="DR7" i="6"/>
  <c r="DQ7" i="6"/>
  <c r="DP7" i="6"/>
  <c r="DO7" i="6"/>
  <c r="DN7" i="6"/>
  <c r="DJ7" i="6"/>
  <c r="DI7" i="6"/>
  <c r="DH7" i="6"/>
  <c r="DG7" i="6"/>
  <c r="DF7" i="6"/>
  <c r="DE7" i="6"/>
  <c r="DD7" i="6"/>
  <c r="DC7" i="6"/>
  <c r="DB7" i="6"/>
  <c r="DA7" i="6"/>
  <c r="CZ7" i="6"/>
  <c r="CY7" i="6"/>
  <c r="CX7" i="6"/>
  <c r="CW7" i="6"/>
  <c r="CV7" i="6"/>
  <c r="CU7" i="6"/>
  <c r="CT7" i="6"/>
  <c r="CS7" i="6"/>
  <c r="CR7" i="6"/>
  <c r="CQ7" i="6"/>
  <c r="EG6" i="6"/>
  <c r="EF6" i="6"/>
  <c r="EE6" i="6"/>
  <c r="ED6" i="6"/>
  <c r="EC6" i="6"/>
  <c r="EB6" i="6"/>
  <c r="EA6" i="6"/>
  <c r="DZ6" i="6"/>
  <c r="DY6" i="6"/>
  <c r="DX6" i="6"/>
  <c r="DW6" i="6"/>
  <c r="DV6" i="6"/>
  <c r="DU6" i="6"/>
  <c r="DT6" i="6"/>
  <c r="DS6" i="6"/>
  <c r="DR6" i="6"/>
  <c r="DQ6" i="6"/>
  <c r="DP6" i="6"/>
  <c r="DO6" i="6"/>
  <c r="DN6" i="6"/>
  <c r="DJ6" i="6"/>
  <c r="DI6" i="6"/>
  <c r="DH6" i="6"/>
  <c r="DG6" i="6"/>
  <c r="DF6" i="6"/>
  <c r="DE6" i="6"/>
  <c r="DD6" i="6"/>
  <c r="DC6" i="6"/>
  <c r="DB6" i="6"/>
  <c r="DA6" i="6"/>
  <c r="CZ6" i="6"/>
  <c r="CY6" i="6"/>
  <c r="CX6" i="6"/>
  <c r="CW6" i="6"/>
  <c r="CV6" i="6"/>
  <c r="CU6" i="6"/>
  <c r="CT6" i="6"/>
  <c r="CS6" i="6"/>
  <c r="CR6" i="6"/>
  <c r="CQ6" i="6"/>
  <c r="EG5" i="6"/>
  <c r="EF5" i="6"/>
  <c r="EE5" i="6"/>
  <c r="ED5" i="6"/>
  <c r="EC5" i="6"/>
  <c r="EB5" i="6"/>
  <c r="EA5" i="6"/>
  <c r="DZ5" i="6"/>
  <c r="DY5" i="6"/>
  <c r="DX5" i="6"/>
  <c r="DW5" i="6"/>
  <c r="DV5" i="6"/>
  <c r="DU5" i="6"/>
  <c r="DT5" i="6"/>
  <c r="DS5" i="6"/>
  <c r="DR5" i="6"/>
  <c r="DQ5" i="6"/>
  <c r="DP5" i="6"/>
  <c r="DO5" i="6"/>
  <c r="DN5" i="6"/>
  <c r="DJ5" i="6"/>
  <c r="DI5" i="6"/>
  <c r="DH5" i="6"/>
  <c r="DG5" i="6"/>
  <c r="DF5" i="6"/>
  <c r="DE5" i="6"/>
  <c r="DD5" i="6"/>
  <c r="DC5" i="6"/>
  <c r="DB5" i="6"/>
  <c r="DA5" i="6"/>
  <c r="CZ5" i="6"/>
  <c r="CY5" i="6"/>
  <c r="CX5" i="6"/>
  <c r="CW5" i="6"/>
  <c r="CV5" i="6"/>
  <c r="CU5" i="6"/>
  <c r="CT5" i="6"/>
  <c r="CS5" i="6"/>
  <c r="CR5" i="6"/>
  <c r="CQ5" i="6"/>
  <c r="X10" i="7" l="1"/>
  <c r="X11" i="7"/>
  <c r="X21" i="7"/>
  <c r="X20" i="7"/>
  <c r="X16" i="7"/>
  <c r="X42" i="7"/>
  <c r="X7" i="7"/>
  <c r="X27" i="7"/>
  <c r="X12" i="7"/>
  <c r="X37" i="7"/>
  <c r="X35" i="7"/>
  <c r="X17" i="7"/>
  <c r="X24" i="7"/>
  <c r="V53" i="6"/>
  <c r="V50" i="6"/>
  <c r="V49" i="6"/>
  <c r="V51" i="6"/>
  <c r="BC59" i="6"/>
  <c r="BC67" i="6" s="1"/>
  <c r="L36" i="7" s="1"/>
  <c r="BK59" i="6"/>
  <c r="BK67" i="6" s="1"/>
  <c r="L45" i="7" s="1"/>
  <c r="BD59" i="6"/>
  <c r="BD67" i="6" s="1"/>
  <c r="L32" i="7" s="1"/>
  <c r="BL59" i="6"/>
  <c r="BL67" i="6" s="1"/>
  <c r="L44" i="7" s="1"/>
  <c r="BJ59" i="6"/>
  <c r="BJ67" i="6" s="1"/>
  <c r="L15" i="7" s="1"/>
  <c r="BN59" i="6"/>
  <c r="BN67" i="6" s="1"/>
  <c r="L33" i="7" s="1"/>
  <c r="AY59" i="6"/>
  <c r="AY67" i="6" s="1"/>
  <c r="L34" i="7" s="1"/>
  <c r="BG59" i="6"/>
  <c r="BG67" i="6" s="1"/>
  <c r="L19" i="7" s="1"/>
  <c r="BO59" i="6"/>
  <c r="BO67" i="6" s="1"/>
  <c r="L38" i="7" s="1"/>
  <c r="BB59" i="6"/>
  <c r="BB67" i="6" s="1"/>
  <c r="L30" i="7" s="1"/>
  <c r="AW59" i="6"/>
  <c r="AW67" i="6" s="1"/>
  <c r="L39" i="7" s="1"/>
  <c r="BM59" i="6"/>
  <c r="BM67" i="6" s="1"/>
  <c r="L41" i="7" s="1"/>
  <c r="AX59" i="6"/>
  <c r="AX67" i="6" s="1"/>
  <c r="L40" i="7" s="1"/>
  <c r="AZ59" i="6"/>
  <c r="AZ67" i="6" s="1"/>
  <c r="L22" i="7" s="1"/>
  <c r="BH59" i="6"/>
  <c r="BH67" i="6" s="1"/>
  <c r="L14" i="7" s="1"/>
  <c r="BP59" i="6"/>
  <c r="BP67" i="6" s="1"/>
  <c r="L26" i="7" s="1"/>
  <c r="BE59" i="6"/>
  <c r="BE67" i="6" s="1"/>
  <c r="L6" i="7" s="1"/>
  <c r="BF59" i="6"/>
  <c r="BF67" i="6" s="1"/>
  <c r="L9" i="7" s="1"/>
  <c r="BA59" i="6"/>
  <c r="BA67" i="6" s="1"/>
  <c r="L29" i="7" s="1"/>
  <c r="BI59" i="6"/>
  <c r="BI67" i="6" s="1"/>
  <c r="L43" i="7" s="1"/>
  <c r="CQ46" i="6"/>
  <c r="BT50" i="6" s="1"/>
  <c r="ED46" i="6"/>
  <c r="CJ51" i="6" s="1"/>
  <c r="DC46" i="6"/>
  <c r="CF50" i="6" s="1"/>
  <c r="DU46" i="6"/>
  <c r="CA51" i="6" s="1"/>
  <c r="CT46" i="6"/>
  <c r="BW50" i="6" s="1"/>
  <c r="AZ51" i="6"/>
  <c r="AC51" i="6" s="1"/>
  <c r="AW50" i="6"/>
  <c r="Z50" i="6" s="1"/>
  <c r="BL53" i="6"/>
  <c r="BD49" i="6"/>
  <c r="BI49" i="6"/>
  <c r="BN53" i="6"/>
  <c r="BB53" i="6"/>
  <c r="BK52" i="6"/>
  <c r="BA49" i="6"/>
  <c r="BH49" i="6"/>
  <c r="BB51" i="6"/>
  <c r="AE51" i="6" s="1"/>
  <c r="AE52" i="6" s="1"/>
  <c r="BK50" i="6"/>
  <c r="AN50" i="6" s="1"/>
  <c r="BB52" i="6"/>
  <c r="BA53" i="6"/>
  <c r="BA51" i="6"/>
  <c r="AD51" i="6" s="1"/>
  <c r="BI50" i="6"/>
  <c r="AL50" i="6" s="1"/>
  <c r="BH50" i="6"/>
  <c r="AK50" i="6" s="1"/>
  <c r="BB49" i="6"/>
  <c r="AZ52" i="6"/>
  <c r="BN51" i="6"/>
  <c r="AQ51" i="6" s="1"/>
  <c r="BP50" i="6"/>
  <c r="AS50" i="6" s="1"/>
  <c r="EG46" i="6"/>
  <c r="CM51" i="6" s="1"/>
  <c r="DJ46" i="6"/>
  <c r="EE46" i="6"/>
  <c r="CK51" i="6" s="1"/>
  <c r="DH46" i="6"/>
  <c r="CK50" i="6" s="1"/>
  <c r="DE46" i="6"/>
  <c r="CH50" i="6" s="1"/>
  <c r="EB46" i="6"/>
  <c r="CH51" i="6" s="1"/>
  <c r="DG46" i="6"/>
  <c r="CJ50" i="6" s="1"/>
  <c r="DD46" i="6"/>
  <c r="CG50" i="6" s="1"/>
  <c r="EA46" i="6"/>
  <c r="CG51" i="6" s="1"/>
  <c r="DZ46" i="6"/>
  <c r="CF51" i="6" s="1"/>
  <c r="DB46" i="6"/>
  <c r="CE50" i="6" s="1"/>
  <c r="DF46" i="6"/>
  <c r="CI50" i="6" s="1"/>
  <c r="EC46" i="6"/>
  <c r="CI51" i="6" s="1"/>
  <c r="CZ46" i="6"/>
  <c r="CC50" i="6" s="1"/>
  <c r="DI46" i="6"/>
  <c r="CL50" i="6" s="1"/>
  <c r="EF46" i="6"/>
  <c r="CL51" i="6" s="1"/>
  <c r="DV46" i="6"/>
  <c r="CB51" i="6" s="1"/>
  <c r="CY46" i="6"/>
  <c r="CB50" i="6" s="1"/>
  <c r="DA46" i="6"/>
  <c r="CD50" i="6" s="1"/>
  <c r="DT46" i="6"/>
  <c r="BZ51" i="6" s="1"/>
  <c r="CV46" i="6"/>
  <c r="DS46" i="6"/>
  <c r="BY51" i="6" s="1"/>
  <c r="DR46" i="6"/>
  <c r="BX51" i="6" s="1"/>
  <c r="DQ46" i="6"/>
  <c r="BW51" i="6" s="1"/>
  <c r="CS46" i="6"/>
  <c r="BV50" i="6" s="1"/>
  <c r="CR46" i="6"/>
  <c r="BU50" i="6" s="1"/>
  <c r="DO46" i="6"/>
  <c r="BU51" i="6" s="1"/>
  <c r="DN46" i="6"/>
  <c r="BT51" i="6" s="1"/>
  <c r="BH52" i="6"/>
  <c r="BM52" i="6"/>
  <c r="BP51" i="6"/>
  <c r="AS51" i="6" s="1"/>
  <c r="BA50" i="6"/>
  <c r="AD50" i="6" s="1"/>
  <c r="BI53" i="6"/>
  <c r="BP52" i="6"/>
  <c r="BJ53" i="6"/>
  <c r="BG53" i="6"/>
  <c r="BE50" i="6"/>
  <c r="AH50" i="6" s="1"/>
  <c r="BN49" i="6"/>
  <c r="BG50" i="6"/>
  <c r="AJ50" i="6" s="1"/>
  <c r="AZ50" i="6"/>
  <c r="AC50" i="6" s="1"/>
  <c r="BH51" i="6"/>
  <c r="AK51" i="6" s="1"/>
  <c r="BM50" i="6"/>
  <c r="AP50" i="6" s="1"/>
  <c r="BD51" i="6"/>
  <c r="AG51" i="6" s="1"/>
  <c r="BJ51" i="6"/>
  <c r="AM51" i="6" s="1"/>
  <c r="BE52" i="6"/>
  <c r="AX50" i="6"/>
  <c r="AA50" i="6" s="1"/>
  <c r="BE53" i="6"/>
  <c r="BF52" i="6"/>
  <c r="BL51" i="6"/>
  <c r="AO51" i="6" s="1"/>
  <c r="BJ50" i="6"/>
  <c r="AM50" i="6" s="1"/>
  <c r="BG49" i="6"/>
  <c r="BE51" i="6"/>
  <c r="AH51" i="6" s="1"/>
  <c r="AY52" i="6"/>
  <c r="BL49" i="6"/>
  <c r="AW52" i="6"/>
  <c r="BF50" i="6"/>
  <c r="AI50" i="6" s="1"/>
  <c r="BM53" i="6"/>
  <c r="AW51" i="6"/>
  <c r="Z51" i="6" s="1"/>
  <c r="BG51" i="6"/>
  <c r="AJ51" i="6" s="1"/>
  <c r="BI51" i="6"/>
  <c r="AL51" i="6" s="1"/>
  <c r="BM51" i="6"/>
  <c r="AP51" i="6" s="1"/>
  <c r="AX51" i="6"/>
  <c r="AA51" i="6" s="1"/>
  <c r="BD50" i="6"/>
  <c r="AG50" i="6" s="1"/>
  <c r="AZ49" i="6"/>
  <c r="AY49" i="6"/>
  <c r="BN50" i="6"/>
  <c r="AQ50" i="6" s="1"/>
  <c r="AW49" i="6"/>
  <c r="BD52" i="6"/>
  <c r="BC53" i="6"/>
  <c r="BC52" i="6"/>
  <c r="BL50" i="6"/>
  <c r="AO50" i="6" s="1"/>
  <c r="AO52" i="6" s="1"/>
  <c r="BO53" i="6"/>
  <c r="BF51" i="6"/>
  <c r="AI51" i="6" s="1"/>
  <c r="BO52" i="6"/>
  <c r="BC51" i="6"/>
  <c r="AF51" i="6" s="1"/>
  <c r="AF52" i="6" s="1"/>
  <c r="BJ49" i="6"/>
  <c r="AX53" i="6"/>
  <c r="BC49" i="6"/>
  <c r="BP53" i="6"/>
  <c r="AX52" i="6"/>
  <c r="BO51" i="6"/>
  <c r="AR51" i="6" s="1"/>
  <c r="BO50" i="6"/>
  <c r="AR50" i="6" s="1"/>
  <c r="BF49" i="6"/>
  <c r="AY51" i="6"/>
  <c r="AB51" i="6" s="1"/>
  <c r="BK51" i="6"/>
  <c r="AN51" i="6" s="1"/>
  <c r="AY50" i="6"/>
  <c r="AB50" i="6" s="1"/>
  <c r="BK49" i="6"/>
  <c r="DX46" i="6"/>
  <c r="CD51" i="6" s="1"/>
  <c r="DP46" i="6"/>
  <c r="BV51" i="6" s="1"/>
  <c r="DY46" i="6"/>
  <c r="CE51" i="6" s="1"/>
  <c r="DW46" i="6"/>
  <c r="CC51" i="6" s="1"/>
  <c r="I65" i="6"/>
  <c r="I52" i="6" s="1"/>
  <c r="K65" i="6"/>
  <c r="K49" i="6" s="1"/>
  <c r="CW46" i="6"/>
  <c r="C65" i="6"/>
  <c r="C52" i="6" s="1"/>
  <c r="S65" i="6"/>
  <c r="S53" i="6" s="1"/>
  <c r="CX46" i="6"/>
  <c r="J65" i="6"/>
  <c r="J51" i="6" s="1"/>
  <c r="T65" i="6"/>
  <c r="T50" i="6" s="1"/>
  <c r="D65" i="6"/>
  <c r="D49" i="6" s="1"/>
  <c r="L65" i="6"/>
  <c r="L51" i="6" s="1"/>
  <c r="P65" i="6"/>
  <c r="P52" i="6" s="1"/>
  <c r="E65" i="6"/>
  <c r="E49" i="6" s="1"/>
  <c r="M65" i="6"/>
  <c r="M52" i="6" s="1"/>
  <c r="U65" i="6"/>
  <c r="U53" i="6" s="1"/>
  <c r="Q65" i="6"/>
  <c r="Q50" i="6" s="1"/>
  <c r="CU46" i="6"/>
  <c r="N65" i="6"/>
  <c r="N52" i="6" s="1"/>
  <c r="G65" i="6"/>
  <c r="G49" i="6" s="1"/>
  <c r="O65" i="6"/>
  <c r="O50" i="6" s="1"/>
  <c r="R65" i="6"/>
  <c r="R50" i="6" s="1"/>
  <c r="F65" i="6"/>
  <c r="F53" i="6" s="1"/>
  <c r="H65" i="6"/>
  <c r="BW4" i="1"/>
  <c r="BX4" i="1"/>
  <c r="BY4" i="1"/>
  <c r="BZ4" i="1"/>
  <c r="CA4" i="1"/>
  <c r="CB4" i="1"/>
  <c r="CC4" i="1"/>
  <c r="CD4" i="1"/>
  <c r="CE4" i="1"/>
  <c r="CF4" i="1"/>
  <c r="CG4" i="1"/>
  <c r="CH4" i="1"/>
  <c r="CI4" i="1"/>
  <c r="CJ4" i="1"/>
  <c r="CK4" i="1"/>
  <c r="CL4" i="1"/>
  <c r="CM4" i="1"/>
  <c r="CN4" i="1"/>
  <c r="CO4" i="1"/>
  <c r="CP4" i="1"/>
  <c r="BW5" i="1"/>
  <c r="BX5" i="1"/>
  <c r="BY5" i="1"/>
  <c r="BZ5" i="1"/>
  <c r="CA5" i="1"/>
  <c r="CB5" i="1"/>
  <c r="CC5" i="1"/>
  <c r="CD5" i="1"/>
  <c r="CE5" i="1"/>
  <c r="CF5" i="1"/>
  <c r="CG5" i="1"/>
  <c r="CH5" i="1"/>
  <c r="CI5" i="1"/>
  <c r="CJ5" i="1"/>
  <c r="CK5" i="1"/>
  <c r="CL5" i="1"/>
  <c r="CM5" i="1"/>
  <c r="CN5" i="1"/>
  <c r="CO5" i="1"/>
  <c r="CP5" i="1"/>
  <c r="BW6" i="1"/>
  <c r="BX6" i="1"/>
  <c r="BY6" i="1"/>
  <c r="BZ6" i="1"/>
  <c r="CA6" i="1"/>
  <c r="CB6" i="1"/>
  <c r="CC6" i="1"/>
  <c r="CD6" i="1"/>
  <c r="CE6" i="1"/>
  <c r="CF6" i="1"/>
  <c r="CG6" i="1"/>
  <c r="CH6" i="1"/>
  <c r="CI6" i="1"/>
  <c r="CJ6" i="1"/>
  <c r="CK6" i="1"/>
  <c r="CL6" i="1"/>
  <c r="CM6" i="1"/>
  <c r="CN6" i="1"/>
  <c r="CO6" i="1"/>
  <c r="CP6" i="1"/>
  <c r="BW7" i="1"/>
  <c r="BX7" i="1"/>
  <c r="BY7" i="1"/>
  <c r="BZ7" i="1"/>
  <c r="CA7" i="1"/>
  <c r="CB7" i="1"/>
  <c r="CC7" i="1"/>
  <c r="CD7" i="1"/>
  <c r="CE7" i="1"/>
  <c r="CF7" i="1"/>
  <c r="CG7" i="1"/>
  <c r="CH7" i="1"/>
  <c r="CI7" i="1"/>
  <c r="CJ7" i="1"/>
  <c r="CK7" i="1"/>
  <c r="CL7" i="1"/>
  <c r="CM7" i="1"/>
  <c r="CN7" i="1"/>
  <c r="CO7" i="1"/>
  <c r="CP7" i="1"/>
  <c r="BW8" i="1"/>
  <c r="BX8" i="1"/>
  <c r="BY8" i="1"/>
  <c r="BZ8" i="1"/>
  <c r="CA8" i="1"/>
  <c r="CB8" i="1"/>
  <c r="CC8" i="1"/>
  <c r="CD8" i="1"/>
  <c r="CE8" i="1"/>
  <c r="CF8" i="1"/>
  <c r="CG8" i="1"/>
  <c r="CH8" i="1"/>
  <c r="CI8" i="1"/>
  <c r="CJ8" i="1"/>
  <c r="CK8" i="1"/>
  <c r="CL8" i="1"/>
  <c r="CM8" i="1"/>
  <c r="CN8" i="1"/>
  <c r="CO8" i="1"/>
  <c r="CP8" i="1"/>
  <c r="BW9" i="1"/>
  <c r="BX9" i="1"/>
  <c r="BY9" i="1"/>
  <c r="BZ9" i="1"/>
  <c r="CA9" i="1"/>
  <c r="CB9" i="1"/>
  <c r="CC9" i="1"/>
  <c r="CD9" i="1"/>
  <c r="CE9" i="1"/>
  <c r="CF9" i="1"/>
  <c r="CG9" i="1"/>
  <c r="CH9" i="1"/>
  <c r="CI9" i="1"/>
  <c r="CJ9" i="1"/>
  <c r="CK9" i="1"/>
  <c r="CL9" i="1"/>
  <c r="CM9" i="1"/>
  <c r="CN9" i="1"/>
  <c r="CO9" i="1"/>
  <c r="CP9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CL10" i="1"/>
  <c r="CM10" i="1"/>
  <c r="CN10" i="1"/>
  <c r="CO10" i="1"/>
  <c r="CP10" i="1"/>
  <c r="BW11" i="1"/>
  <c r="BX11" i="1"/>
  <c r="BY11" i="1"/>
  <c r="BZ11" i="1"/>
  <c r="CA11" i="1"/>
  <c r="CB11" i="1"/>
  <c r="CC11" i="1"/>
  <c r="CD11" i="1"/>
  <c r="CE11" i="1"/>
  <c r="CF11" i="1"/>
  <c r="CG11" i="1"/>
  <c r="CH11" i="1"/>
  <c r="CI11" i="1"/>
  <c r="CJ11" i="1"/>
  <c r="CK11" i="1"/>
  <c r="CL11" i="1"/>
  <c r="CM11" i="1"/>
  <c r="CN11" i="1"/>
  <c r="CO11" i="1"/>
  <c r="CP11" i="1"/>
  <c r="BW12" i="1"/>
  <c r="BX12" i="1"/>
  <c r="BY12" i="1"/>
  <c r="BZ12" i="1"/>
  <c r="CA12" i="1"/>
  <c r="CB12" i="1"/>
  <c r="CC12" i="1"/>
  <c r="CD12" i="1"/>
  <c r="CE12" i="1"/>
  <c r="CF12" i="1"/>
  <c r="CG12" i="1"/>
  <c r="CH12" i="1"/>
  <c r="CI12" i="1"/>
  <c r="CJ12" i="1"/>
  <c r="CK12" i="1"/>
  <c r="CL12" i="1"/>
  <c r="CM12" i="1"/>
  <c r="CN12" i="1"/>
  <c r="CO12" i="1"/>
  <c r="CP12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CL13" i="1"/>
  <c r="CM13" i="1"/>
  <c r="CN13" i="1"/>
  <c r="CO13" i="1"/>
  <c r="CP13" i="1"/>
  <c r="BW14" i="1"/>
  <c r="BX14" i="1"/>
  <c r="BY14" i="1"/>
  <c r="BZ14" i="1"/>
  <c r="CA14" i="1"/>
  <c r="CB14" i="1"/>
  <c r="CC14" i="1"/>
  <c r="CD14" i="1"/>
  <c r="CE14" i="1"/>
  <c r="CF14" i="1"/>
  <c r="CG14" i="1"/>
  <c r="CH14" i="1"/>
  <c r="CI14" i="1"/>
  <c r="CJ14" i="1"/>
  <c r="CK14" i="1"/>
  <c r="CL14" i="1"/>
  <c r="CM14" i="1"/>
  <c r="CN14" i="1"/>
  <c r="CO14" i="1"/>
  <c r="CP14" i="1"/>
  <c r="BW15" i="1"/>
  <c r="BX15" i="1"/>
  <c r="BY15" i="1"/>
  <c r="BZ15" i="1"/>
  <c r="CA15" i="1"/>
  <c r="CB15" i="1"/>
  <c r="CC15" i="1"/>
  <c r="CD15" i="1"/>
  <c r="CE15" i="1"/>
  <c r="CF15" i="1"/>
  <c r="CG15" i="1"/>
  <c r="CH15" i="1"/>
  <c r="CI15" i="1"/>
  <c r="CJ15" i="1"/>
  <c r="CK15" i="1"/>
  <c r="CL15" i="1"/>
  <c r="CM15" i="1"/>
  <c r="CN15" i="1"/>
  <c r="CO15" i="1"/>
  <c r="CP15" i="1"/>
  <c r="BW16" i="1"/>
  <c r="BX16" i="1"/>
  <c r="BY16" i="1"/>
  <c r="BZ16" i="1"/>
  <c r="CA16" i="1"/>
  <c r="CB16" i="1"/>
  <c r="CC16" i="1"/>
  <c r="CD16" i="1"/>
  <c r="CE16" i="1"/>
  <c r="CF16" i="1"/>
  <c r="CG16" i="1"/>
  <c r="CH16" i="1"/>
  <c r="CI16" i="1"/>
  <c r="CJ16" i="1"/>
  <c r="CK16" i="1"/>
  <c r="CL16" i="1"/>
  <c r="CM16" i="1"/>
  <c r="CN16" i="1"/>
  <c r="CO16" i="1"/>
  <c r="CP16" i="1"/>
  <c r="BW17" i="1"/>
  <c r="BX17" i="1"/>
  <c r="BY17" i="1"/>
  <c r="BZ17" i="1"/>
  <c r="CA17" i="1"/>
  <c r="CB17" i="1"/>
  <c r="CC17" i="1"/>
  <c r="CD17" i="1"/>
  <c r="CE17" i="1"/>
  <c r="CF17" i="1"/>
  <c r="CG17" i="1"/>
  <c r="CH17" i="1"/>
  <c r="CI17" i="1"/>
  <c r="CJ17" i="1"/>
  <c r="CK17" i="1"/>
  <c r="CL17" i="1"/>
  <c r="CM17" i="1"/>
  <c r="CN17" i="1"/>
  <c r="CO17" i="1"/>
  <c r="CP17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BW19" i="1"/>
  <c r="BX19" i="1"/>
  <c r="BY19" i="1"/>
  <c r="BZ19" i="1"/>
  <c r="CA19" i="1"/>
  <c r="CB19" i="1"/>
  <c r="CC19" i="1"/>
  <c r="CD19" i="1"/>
  <c r="CE19" i="1"/>
  <c r="CF19" i="1"/>
  <c r="CG19" i="1"/>
  <c r="CH19" i="1"/>
  <c r="CI19" i="1"/>
  <c r="CJ19" i="1"/>
  <c r="CK19" i="1"/>
  <c r="CL19" i="1"/>
  <c r="CM19" i="1"/>
  <c r="CN19" i="1"/>
  <c r="CO19" i="1"/>
  <c r="CP19" i="1"/>
  <c r="BW20" i="1"/>
  <c r="BX20" i="1"/>
  <c r="BY20" i="1"/>
  <c r="BZ20" i="1"/>
  <c r="CA20" i="1"/>
  <c r="CB20" i="1"/>
  <c r="CC20" i="1"/>
  <c r="CD20" i="1"/>
  <c r="CE20" i="1"/>
  <c r="CF20" i="1"/>
  <c r="CG20" i="1"/>
  <c r="CH20" i="1"/>
  <c r="CI20" i="1"/>
  <c r="CJ20" i="1"/>
  <c r="CK20" i="1"/>
  <c r="CL20" i="1"/>
  <c r="CM20" i="1"/>
  <c r="CN20" i="1"/>
  <c r="CO20" i="1"/>
  <c r="CP20" i="1"/>
  <c r="BW21" i="1"/>
  <c r="BX21" i="1"/>
  <c r="BY21" i="1"/>
  <c r="BZ21" i="1"/>
  <c r="CA21" i="1"/>
  <c r="CB21" i="1"/>
  <c r="CC21" i="1"/>
  <c r="CD21" i="1"/>
  <c r="CE21" i="1"/>
  <c r="CF21" i="1"/>
  <c r="CG21" i="1"/>
  <c r="CH21" i="1"/>
  <c r="CI21" i="1"/>
  <c r="CJ21" i="1"/>
  <c r="CK21" i="1"/>
  <c r="CL21" i="1"/>
  <c r="CM21" i="1"/>
  <c r="CN21" i="1"/>
  <c r="CO21" i="1"/>
  <c r="CP21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BW23" i="1"/>
  <c r="BX23" i="1"/>
  <c r="BY23" i="1"/>
  <c r="BZ23" i="1"/>
  <c r="CA23" i="1"/>
  <c r="CB23" i="1"/>
  <c r="CC23" i="1"/>
  <c r="CD23" i="1"/>
  <c r="CE23" i="1"/>
  <c r="CF23" i="1"/>
  <c r="CG23" i="1"/>
  <c r="CH23" i="1"/>
  <c r="CI23" i="1"/>
  <c r="CJ23" i="1"/>
  <c r="CK23" i="1"/>
  <c r="CL23" i="1"/>
  <c r="CM23" i="1"/>
  <c r="CN23" i="1"/>
  <c r="CO23" i="1"/>
  <c r="CP23" i="1"/>
  <c r="BW24" i="1"/>
  <c r="BX24" i="1"/>
  <c r="BY24" i="1"/>
  <c r="BZ24" i="1"/>
  <c r="CA24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O24" i="1"/>
  <c r="CP24" i="1"/>
  <c r="BW25" i="1"/>
  <c r="BX25" i="1"/>
  <c r="BY25" i="1"/>
  <c r="BZ25" i="1"/>
  <c r="CA25" i="1"/>
  <c r="CB25" i="1"/>
  <c r="CC25" i="1"/>
  <c r="CD25" i="1"/>
  <c r="CE25" i="1"/>
  <c r="CF25" i="1"/>
  <c r="CG25" i="1"/>
  <c r="CH25" i="1"/>
  <c r="CI25" i="1"/>
  <c r="CJ25" i="1"/>
  <c r="CK25" i="1"/>
  <c r="CL25" i="1"/>
  <c r="CM25" i="1"/>
  <c r="CN25" i="1"/>
  <c r="CO25" i="1"/>
  <c r="CP25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BW27" i="1"/>
  <c r="BX27" i="1"/>
  <c r="BY27" i="1"/>
  <c r="BZ27" i="1"/>
  <c r="CA27" i="1"/>
  <c r="CB27" i="1"/>
  <c r="CC27" i="1"/>
  <c r="CD27" i="1"/>
  <c r="CE27" i="1"/>
  <c r="CF27" i="1"/>
  <c r="CG27" i="1"/>
  <c r="CH27" i="1"/>
  <c r="CI27" i="1"/>
  <c r="CJ27" i="1"/>
  <c r="CK27" i="1"/>
  <c r="CL27" i="1"/>
  <c r="CM27" i="1"/>
  <c r="CN27" i="1"/>
  <c r="CO27" i="1"/>
  <c r="CP27" i="1"/>
  <c r="BW28" i="1"/>
  <c r="BX28" i="1"/>
  <c r="BY28" i="1"/>
  <c r="BZ28" i="1"/>
  <c r="CA28" i="1"/>
  <c r="CB28" i="1"/>
  <c r="CC28" i="1"/>
  <c r="CD28" i="1"/>
  <c r="CE28" i="1"/>
  <c r="CF28" i="1"/>
  <c r="CG28" i="1"/>
  <c r="CH28" i="1"/>
  <c r="CI28" i="1"/>
  <c r="CJ28" i="1"/>
  <c r="CK28" i="1"/>
  <c r="CL28" i="1"/>
  <c r="CM28" i="1"/>
  <c r="CN28" i="1"/>
  <c r="CO28" i="1"/>
  <c r="CP28" i="1"/>
  <c r="BW29" i="1"/>
  <c r="BX29" i="1"/>
  <c r="BY29" i="1"/>
  <c r="BZ29" i="1"/>
  <c r="CA29" i="1"/>
  <c r="CB29" i="1"/>
  <c r="CC29" i="1"/>
  <c r="CD29" i="1"/>
  <c r="CE29" i="1"/>
  <c r="CF29" i="1"/>
  <c r="CG29" i="1"/>
  <c r="CH29" i="1"/>
  <c r="CI29" i="1"/>
  <c r="CJ29" i="1"/>
  <c r="CK29" i="1"/>
  <c r="CL29" i="1"/>
  <c r="CM29" i="1"/>
  <c r="CN29" i="1"/>
  <c r="CO29" i="1"/>
  <c r="CP29" i="1"/>
  <c r="BW30" i="1"/>
  <c r="BX30" i="1"/>
  <c r="BY30" i="1"/>
  <c r="BZ30" i="1"/>
  <c r="CA30" i="1"/>
  <c r="CB30" i="1"/>
  <c r="CC30" i="1"/>
  <c r="CD30" i="1"/>
  <c r="CE30" i="1"/>
  <c r="CF30" i="1"/>
  <c r="CG30" i="1"/>
  <c r="CH30" i="1"/>
  <c r="CI30" i="1"/>
  <c r="CJ30" i="1"/>
  <c r="CK30" i="1"/>
  <c r="CL30" i="1"/>
  <c r="CM30" i="1"/>
  <c r="CN30" i="1"/>
  <c r="CO30" i="1"/>
  <c r="CP30" i="1"/>
  <c r="BW31" i="1"/>
  <c r="BX31" i="1"/>
  <c r="BY31" i="1"/>
  <c r="BZ31" i="1"/>
  <c r="CA31" i="1"/>
  <c r="CB31" i="1"/>
  <c r="CC31" i="1"/>
  <c r="CD31" i="1"/>
  <c r="CE31" i="1"/>
  <c r="CF31" i="1"/>
  <c r="CG31" i="1"/>
  <c r="CH31" i="1"/>
  <c r="CI31" i="1"/>
  <c r="CJ31" i="1"/>
  <c r="CK31" i="1"/>
  <c r="CL31" i="1"/>
  <c r="CM31" i="1"/>
  <c r="CN31" i="1"/>
  <c r="CO31" i="1"/>
  <c r="CP31" i="1"/>
  <c r="BW32" i="1"/>
  <c r="BX32" i="1"/>
  <c r="BY32" i="1"/>
  <c r="BZ32" i="1"/>
  <c r="CA32" i="1"/>
  <c r="CB32" i="1"/>
  <c r="CC32" i="1"/>
  <c r="CD32" i="1"/>
  <c r="CE32" i="1"/>
  <c r="CF32" i="1"/>
  <c r="CG32" i="1"/>
  <c r="CH32" i="1"/>
  <c r="CI32" i="1"/>
  <c r="CJ32" i="1"/>
  <c r="CK32" i="1"/>
  <c r="CL32" i="1"/>
  <c r="CM32" i="1"/>
  <c r="CN32" i="1"/>
  <c r="CO32" i="1"/>
  <c r="CP32" i="1"/>
  <c r="BW33" i="1"/>
  <c r="BX33" i="1"/>
  <c r="BY33" i="1"/>
  <c r="BZ33" i="1"/>
  <c r="CA33" i="1"/>
  <c r="CB33" i="1"/>
  <c r="CC33" i="1"/>
  <c r="CD33" i="1"/>
  <c r="CE33" i="1"/>
  <c r="CF33" i="1"/>
  <c r="CG33" i="1"/>
  <c r="CH33" i="1"/>
  <c r="CI33" i="1"/>
  <c r="CJ33" i="1"/>
  <c r="CK33" i="1"/>
  <c r="CL33" i="1"/>
  <c r="CM33" i="1"/>
  <c r="CN33" i="1"/>
  <c r="CO33" i="1"/>
  <c r="CP33" i="1"/>
  <c r="BW34" i="1"/>
  <c r="BX34" i="1"/>
  <c r="BY34" i="1"/>
  <c r="BZ34" i="1"/>
  <c r="CA34" i="1"/>
  <c r="CB34" i="1"/>
  <c r="CC34" i="1"/>
  <c r="CD34" i="1"/>
  <c r="CE34" i="1"/>
  <c r="CF34" i="1"/>
  <c r="CG34" i="1"/>
  <c r="CH34" i="1"/>
  <c r="CI34" i="1"/>
  <c r="CJ34" i="1"/>
  <c r="CK34" i="1"/>
  <c r="CL34" i="1"/>
  <c r="CM34" i="1"/>
  <c r="CN34" i="1"/>
  <c r="CO34" i="1"/>
  <c r="CP34" i="1"/>
  <c r="BW35" i="1"/>
  <c r="BX35" i="1"/>
  <c r="BY35" i="1"/>
  <c r="BZ35" i="1"/>
  <c r="CA35" i="1"/>
  <c r="CB35" i="1"/>
  <c r="CC35" i="1"/>
  <c r="CD35" i="1"/>
  <c r="CE35" i="1"/>
  <c r="CF35" i="1"/>
  <c r="CG35" i="1"/>
  <c r="CH35" i="1"/>
  <c r="CI35" i="1"/>
  <c r="CJ35" i="1"/>
  <c r="CK35" i="1"/>
  <c r="CL35" i="1"/>
  <c r="CM35" i="1"/>
  <c r="CN35" i="1"/>
  <c r="CO35" i="1"/>
  <c r="CP35" i="1"/>
  <c r="BW36" i="1"/>
  <c r="BX36" i="1"/>
  <c r="BY36" i="1"/>
  <c r="BZ36" i="1"/>
  <c r="CA36" i="1"/>
  <c r="CB36" i="1"/>
  <c r="CC36" i="1"/>
  <c r="CD36" i="1"/>
  <c r="CE36" i="1"/>
  <c r="CF36" i="1"/>
  <c r="CG36" i="1"/>
  <c r="CH36" i="1"/>
  <c r="CI36" i="1"/>
  <c r="CJ36" i="1"/>
  <c r="CK36" i="1"/>
  <c r="CL36" i="1"/>
  <c r="CM36" i="1"/>
  <c r="CN36" i="1"/>
  <c r="CO36" i="1"/>
  <c r="CP36" i="1"/>
  <c r="BW37" i="1"/>
  <c r="BX37" i="1"/>
  <c r="BY37" i="1"/>
  <c r="BZ37" i="1"/>
  <c r="CA37" i="1"/>
  <c r="CB37" i="1"/>
  <c r="CC37" i="1"/>
  <c r="CD37" i="1"/>
  <c r="CE37" i="1"/>
  <c r="CF37" i="1"/>
  <c r="CG37" i="1"/>
  <c r="CH37" i="1"/>
  <c r="CI37" i="1"/>
  <c r="CJ37" i="1"/>
  <c r="CK37" i="1"/>
  <c r="CL37" i="1"/>
  <c r="CM37" i="1"/>
  <c r="CN37" i="1"/>
  <c r="CO37" i="1"/>
  <c r="CP37" i="1"/>
  <c r="BW38" i="1"/>
  <c r="BX38" i="1"/>
  <c r="BY38" i="1"/>
  <c r="BZ38" i="1"/>
  <c r="CA38" i="1"/>
  <c r="CB38" i="1"/>
  <c r="CC38" i="1"/>
  <c r="CD38" i="1"/>
  <c r="CE38" i="1"/>
  <c r="CF38" i="1"/>
  <c r="CG38" i="1"/>
  <c r="CH38" i="1"/>
  <c r="CI38" i="1"/>
  <c r="CJ38" i="1"/>
  <c r="CK38" i="1"/>
  <c r="CL38" i="1"/>
  <c r="CM38" i="1"/>
  <c r="CN38" i="1"/>
  <c r="CO38" i="1"/>
  <c r="CP38" i="1"/>
  <c r="BW39" i="1"/>
  <c r="BX39" i="1"/>
  <c r="BY39" i="1"/>
  <c r="BZ39" i="1"/>
  <c r="CA39" i="1"/>
  <c r="CB39" i="1"/>
  <c r="CC39" i="1"/>
  <c r="CD39" i="1"/>
  <c r="CE39" i="1"/>
  <c r="CF39" i="1"/>
  <c r="CG39" i="1"/>
  <c r="CH39" i="1"/>
  <c r="CI39" i="1"/>
  <c r="CJ39" i="1"/>
  <c r="CK39" i="1"/>
  <c r="CL39" i="1"/>
  <c r="CM39" i="1"/>
  <c r="CN39" i="1"/>
  <c r="CO39" i="1"/>
  <c r="CP39" i="1"/>
  <c r="BW40" i="1"/>
  <c r="BX40" i="1"/>
  <c r="BY40" i="1"/>
  <c r="BZ40" i="1"/>
  <c r="CA40" i="1"/>
  <c r="CB40" i="1"/>
  <c r="CC40" i="1"/>
  <c r="CD40" i="1"/>
  <c r="CE40" i="1"/>
  <c r="CF40" i="1"/>
  <c r="CG40" i="1"/>
  <c r="CH40" i="1"/>
  <c r="CI40" i="1"/>
  <c r="CJ40" i="1"/>
  <c r="CK40" i="1"/>
  <c r="CL40" i="1"/>
  <c r="CM40" i="1"/>
  <c r="CN40" i="1"/>
  <c r="CO40" i="1"/>
  <c r="CP40" i="1"/>
  <c r="BX3" i="1"/>
  <c r="BY3" i="1"/>
  <c r="BZ3" i="1"/>
  <c r="CA3" i="1"/>
  <c r="CB3" i="1"/>
  <c r="CC3" i="1"/>
  <c r="CD3" i="1"/>
  <c r="CE3" i="1"/>
  <c r="CF3" i="1"/>
  <c r="CG3" i="1"/>
  <c r="CH3" i="1"/>
  <c r="CI3" i="1"/>
  <c r="CJ3" i="1"/>
  <c r="CK3" i="1"/>
  <c r="CL3" i="1"/>
  <c r="CM3" i="1"/>
  <c r="CN3" i="1"/>
  <c r="CO3" i="1"/>
  <c r="CP3" i="1"/>
  <c r="BW3" i="1"/>
  <c r="AZ4" i="1"/>
  <c r="BA4" i="1"/>
  <c r="BB4" i="1"/>
  <c r="BC4" i="1"/>
  <c r="BD4" i="1"/>
  <c r="BE4" i="1"/>
  <c r="BF4" i="1"/>
  <c r="BG4" i="1"/>
  <c r="BH4" i="1"/>
  <c r="BI4" i="1"/>
  <c r="BJ4" i="1"/>
  <c r="BK4" i="1"/>
  <c r="BL4" i="1"/>
  <c r="BM4" i="1"/>
  <c r="BN4" i="1"/>
  <c r="BO4" i="1"/>
  <c r="BP4" i="1"/>
  <c r="BQ4" i="1"/>
  <c r="BR4" i="1"/>
  <c r="BS4" i="1"/>
  <c r="AZ5" i="1"/>
  <c r="BA5" i="1"/>
  <c r="BB5" i="1"/>
  <c r="BC5" i="1"/>
  <c r="BD5" i="1"/>
  <c r="BE5" i="1"/>
  <c r="BF5" i="1"/>
  <c r="BG5" i="1"/>
  <c r="BH5" i="1"/>
  <c r="BI5" i="1"/>
  <c r="BJ5" i="1"/>
  <c r="BK5" i="1"/>
  <c r="BL5" i="1"/>
  <c r="BM5" i="1"/>
  <c r="BN5" i="1"/>
  <c r="BO5" i="1"/>
  <c r="BP5" i="1"/>
  <c r="BQ5" i="1"/>
  <c r="BR5" i="1"/>
  <c r="BS5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BN6" i="1"/>
  <c r="BO6" i="1"/>
  <c r="BP6" i="1"/>
  <c r="BQ6" i="1"/>
  <c r="BR6" i="1"/>
  <c r="BS6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BN7" i="1"/>
  <c r="BO7" i="1"/>
  <c r="BP7" i="1"/>
  <c r="BQ7" i="1"/>
  <c r="BR7" i="1"/>
  <c r="BS7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BP8" i="1"/>
  <c r="BQ8" i="1"/>
  <c r="BR8" i="1"/>
  <c r="BS8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9" i="1"/>
  <c r="BS9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1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BO14" i="1"/>
  <c r="BP14" i="1"/>
  <c r="BQ14" i="1"/>
  <c r="BR14" i="1"/>
  <c r="BS14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BO15" i="1"/>
  <c r="BP15" i="1"/>
  <c r="BQ15" i="1"/>
  <c r="BR15" i="1"/>
  <c r="BS15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BN17" i="1"/>
  <c r="BO17" i="1"/>
  <c r="BP17" i="1"/>
  <c r="BQ17" i="1"/>
  <c r="BR17" i="1"/>
  <c r="BS17" i="1"/>
  <c r="AZ18" i="1"/>
  <c r="BA18" i="1"/>
  <c r="BB18" i="1"/>
  <c r="BC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AZ19" i="1"/>
  <c r="BA19" i="1"/>
  <c r="BB19" i="1"/>
  <c r="BC19" i="1"/>
  <c r="BD19" i="1"/>
  <c r="BE19" i="1"/>
  <c r="BF19" i="1"/>
  <c r="BG19" i="1"/>
  <c r="BH19" i="1"/>
  <c r="BI19" i="1"/>
  <c r="BJ19" i="1"/>
  <c r="BK19" i="1"/>
  <c r="BL19" i="1"/>
  <c r="BM19" i="1"/>
  <c r="BN19" i="1"/>
  <c r="BO19" i="1"/>
  <c r="BP19" i="1"/>
  <c r="BQ19" i="1"/>
  <c r="BR19" i="1"/>
  <c r="BS19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BN20" i="1"/>
  <c r="BO20" i="1"/>
  <c r="BP20" i="1"/>
  <c r="BQ20" i="1"/>
  <c r="BR20" i="1"/>
  <c r="BS20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AZ23" i="1"/>
  <c r="BA23" i="1"/>
  <c r="BB23" i="1"/>
  <c r="BC23" i="1"/>
  <c r="BD23" i="1"/>
  <c r="BE23" i="1"/>
  <c r="BF23" i="1"/>
  <c r="BG23" i="1"/>
  <c r="BH23" i="1"/>
  <c r="BI23" i="1"/>
  <c r="BJ23" i="1"/>
  <c r="BK23" i="1"/>
  <c r="BL23" i="1"/>
  <c r="BM23" i="1"/>
  <c r="BN23" i="1"/>
  <c r="BO23" i="1"/>
  <c r="BP23" i="1"/>
  <c r="BQ23" i="1"/>
  <c r="BR23" i="1"/>
  <c r="BS23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BR25" i="1"/>
  <c r="BS25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BN29" i="1"/>
  <c r="BO29" i="1"/>
  <c r="BP29" i="1"/>
  <c r="BQ29" i="1"/>
  <c r="BR29" i="1"/>
  <c r="BS29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Q31" i="1"/>
  <c r="BR31" i="1"/>
  <c r="BS31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S32" i="1"/>
  <c r="AZ33" i="1"/>
  <c r="BA33" i="1"/>
  <c r="BB33" i="1"/>
  <c r="BC33" i="1"/>
  <c r="BD33" i="1"/>
  <c r="BE33" i="1"/>
  <c r="BF33" i="1"/>
  <c r="BG33" i="1"/>
  <c r="BH33" i="1"/>
  <c r="BI33" i="1"/>
  <c r="BJ33" i="1"/>
  <c r="BK33" i="1"/>
  <c r="BL33" i="1"/>
  <c r="BM33" i="1"/>
  <c r="BN33" i="1"/>
  <c r="BO33" i="1"/>
  <c r="BP33" i="1"/>
  <c r="BQ33" i="1"/>
  <c r="BR33" i="1"/>
  <c r="BS33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BM34" i="1"/>
  <c r="BN34" i="1"/>
  <c r="BO34" i="1"/>
  <c r="BP34" i="1"/>
  <c r="BQ34" i="1"/>
  <c r="BR34" i="1"/>
  <c r="BS34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BQ35" i="1"/>
  <c r="BR35" i="1"/>
  <c r="BS35" i="1"/>
  <c r="AZ36" i="1"/>
  <c r="BA36" i="1"/>
  <c r="BB36" i="1"/>
  <c r="BC36" i="1"/>
  <c r="BD36" i="1"/>
  <c r="BE36" i="1"/>
  <c r="BF36" i="1"/>
  <c r="BG36" i="1"/>
  <c r="BH36" i="1"/>
  <c r="BI36" i="1"/>
  <c r="BJ36" i="1"/>
  <c r="BK36" i="1"/>
  <c r="BL36" i="1"/>
  <c r="BM36" i="1"/>
  <c r="BN36" i="1"/>
  <c r="BO36" i="1"/>
  <c r="BP36" i="1"/>
  <c r="BQ36" i="1"/>
  <c r="BR36" i="1"/>
  <c r="BS36" i="1"/>
  <c r="AZ37" i="1"/>
  <c r="BA37" i="1"/>
  <c r="BB37" i="1"/>
  <c r="BC37" i="1"/>
  <c r="BD37" i="1"/>
  <c r="BE37" i="1"/>
  <c r="BF37" i="1"/>
  <c r="BG37" i="1"/>
  <c r="BH37" i="1"/>
  <c r="BI37" i="1"/>
  <c r="BJ37" i="1"/>
  <c r="BK37" i="1"/>
  <c r="BL37" i="1"/>
  <c r="BM37" i="1"/>
  <c r="BN37" i="1"/>
  <c r="BO37" i="1"/>
  <c r="BP37" i="1"/>
  <c r="BQ37" i="1"/>
  <c r="BR37" i="1"/>
  <c r="BS37" i="1"/>
  <c r="AZ38" i="1"/>
  <c r="BA38" i="1"/>
  <c r="BB38" i="1"/>
  <c r="BC38" i="1"/>
  <c r="BD38" i="1"/>
  <c r="BE38" i="1"/>
  <c r="BF38" i="1"/>
  <c r="BG38" i="1"/>
  <c r="BH38" i="1"/>
  <c r="BI38" i="1"/>
  <c r="BJ38" i="1"/>
  <c r="BK38" i="1"/>
  <c r="BL38" i="1"/>
  <c r="BM38" i="1"/>
  <c r="BN38" i="1"/>
  <c r="BO38" i="1"/>
  <c r="BP38" i="1"/>
  <c r="BQ38" i="1"/>
  <c r="BR38" i="1"/>
  <c r="BS38" i="1"/>
  <c r="AZ39" i="1"/>
  <c r="BA39" i="1"/>
  <c r="BB39" i="1"/>
  <c r="BC39" i="1"/>
  <c r="BD39" i="1"/>
  <c r="BE39" i="1"/>
  <c r="BF39" i="1"/>
  <c r="BG39" i="1"/>
  <c r="BH39" i="1"/>
  <c r="BI39" i="1"/>
  <c r="BJ39" i="1"/>
  <c r="BK39" i="1"/>
  <c r="BL39" i="1"/>
  <c r="BM39" i="1"/>
  <c r="BN39" i="1"/>
  <c r="BO39" i="1"/>
  <c r="BP39" i="1"/>
  <c r="BQ39" i="1"/>
  <c r="BR39" i="1"/>
  <c r="BS39" i="1"/>
  <c r="AZ40" i="1"/>
  <c r="BA40" i="1"/>
  <c r="BB40" i="1"/>
  <c r="BC40" i="1"/>
  <c r="BD40" i="1"/>
  <c r="BE40" i="1"/>
  <c r="BF40" i="1"/>
  <c r="BG40" i="1"/>
  <c r="BH40" i="1"/>
  <c r="BI40" i="1"/>
  <c r="BJ40" i="1"/>
  <c r="BK40" i="1"/>
  <c r="BL40" i="1"/>
  <c r="BM40" i="1"/>
  <c r="BN40" i="1"/>
  <c r="BO40" i="1"/>
  <c r="BP40" i="1"/>
  <c r="BQ40" i="1"/>
  <c r="BR40" i="1"/>
  <c r="BS40" i="1"/>
  <c r="BA3" i="1"/>
  <c r="BB3" i="1"/>
  <c r="BC3" i="1"/>
  <c r="BD3" i="1"/>
  <c r="BE3" i="1"/>
  <c r="BF3" i="1"/>
  <c r="BG3" i="1"/>
  <c r="BH3" i="1"/>
  <c r="BI3" i="1"/>
  <c r="BJ3" i="1"/>
  <c r="BK3" i="1"/>
  <c r="BL3" i="1"/>
  <c r="BM3" i="1"/>
  <c r="BN3" i="1"/>
  <c r="BO3" i="1"/>
  <c r="BP3" i="1"/>
  <c r="BQ3" i="1"/>
  <c r="BR3" i="1"/>
  <c r="BS3" i="1"/>
  <c r="AZ3" i="1"/>
  <c r="D26" i="7" l="1"/>
  <c r="D32" i="7"/>
  <c r="D14" i="7"/>
  <c r="D19" i="7"/>
  <c r="D22" i="7"/>
  <c r="D34" i="7"/>
  <c r="D36" i="7"/>
  <c r="D40" i="7"/>
  <c r="D33" i="7"/>
  <c r="D41" i="7"/>
  <c r="D29" i="7"/>
  <c r="D39" i="7"/>
  <c r="D38" i="7"/>
  <c r="D45" i="7"/>
  <c r="D15" i="7"/>
  <c r="D9" i="7"/>
  <c r="D30" i="7"/>
  <c r="D43" i="7"/>
  <c r="D6" i="7"/>
  <c r="D44" i="7"/>
  <c r="AD52" i="6"/>
  <c r="AJ52" i="6"/>
  <c r="V54" i="6"/>
  <c r="AG52" i="6"/>
  <c r="AB52" i="6"/>
  <c r="AN52" i="6"/>
  <c r="AR52" i="6"/>
  <c r="AA52" i="6"/>
  <c r="AC52" i="6"/>
  <c r="AS52" i="6"/>
  <c r="AK52" i="6"/>
  <c r="AI52" i="6"/>
  <c r="AL52" i="6"/>
  <c r="AQ52" i="6"/>
  <c r="AH52" i="6"/>
  <c r="Z52" i="6"/>
  <c r="AM52" i="6"/>
  <c r="AP52" i="6"/>
  <c r="BY48" i="6"/>
  <c r="BJ54" i="6"/>
  <c r="BI54" i="6"/>
  <c r="AZ54" i="6"/>
  <c r="BA54" i="6"/>
  <c r="BD54" i="6"/>
  <c r="BN54" i="6"/>
  <c r="BB54" i="6"/>
  <c r="CF48" i="6"/>
  <c r="BH54" i="6"/>
  <c r="BO54" i="6"/>
  <c r="BE54" i="6"/>
  <c r="BP54" i="6"/>
  <c r="BG54" i="6"/>
  <c r="BL54" i="6"/>
  <c r="BM54" i="6"/>
  <c r="AW54" i="6"/>
  <c r="BY50" i="6"/>
  <c r="CJ48" i="6"/>
  <c r="BW48" i="6"/>
  <c r="CM48" i="6"/>
  <c r="CM50" i="6"/>
  <c r="CK48" i="6"/>
  <c r="CH48" i="6"/>
  <c r="CG48" i="6"/>
  <c r="CI48" i="6"/>
  <c r="CL48" i="6"/>
  <c r="CB48" i="6"/>
  <c r="BV48" i="6"/>
  <c r="CC48" i="6"/>
  <c r="BU48" i="6"/>
  <c r="BT48" i="6"/>
  <c r="BF43" i="1"/>
  <c r="AI47" i="1" s="1"/>
  <c r="BN43" i="1"/>
  <c r="AQ47" i="1" s="1"/>
  <c r="BK54" i="6"/>
  <c r="AY54" i="6"/>
  <c r="BF54" i="6"/>
  <c r="AX54" i="6"/>
  <c r="S52" i="6"/>
  <c r="BC54" i="6"/>
  <c r="CD48" i="6"/>
  <c r="CE48" i="6"/>
  <c r="I49" i="6"/>
  <c r="BS43" i="1"/>
  <c r="AV47" i="1" s="1"/>
  <c r="BK43" i="1"/>
  <c r="AN47" i="1" s="1"/>
  <c r="BC43" i="1"/>
  <c r="AF47" i="1" s="1"/>
  <c r="I51" i="6"/>
  <c r="I50" i="6"/>
  <c r="BZ48" i="6"/>
  <c r="I53" i="6"/>
  <c r="CA50" i="6"/>
  <c r="S51" i="6"/>
  <c r="T53" i="6"/>
  <c r="S50" i="6"/>
  <c r="BZ50" i="6"/>
  <c r="BW43" i="1"/>
  <c r="AC48" i="1" s="1"/>
  <c r="CI43" i="1"/>
  <c r="AO48" i="1" s="1"/>
  <c r="CA43" i="1"/>
  <c r="AG48" i="1" s="1"/>
  <c r="CL43" i="1"/>
  <c r="AR48" i="1" s="1"/>
  <c r="CD43" i="1"/>
  <c r="AJ48" i="1" s="1"/>
  <c r="BQ43" i="1"/>
  <c r="AT47" i="1" s="1"/>
  <c r="BI43" i="1"/>
  <c r="AL47" i="1" s="1"/>
  <c r="BA43" i="1"/>
  <c r="AD47" i="1" s="1"/>
  <c r="CP43" i="1"/>
  <c r="AV48" i="1" s="1"/>
  <c r="CH43" i="1"/>
  <c r="AN48" i="1" s="1"/>
  <c r="BZ43" i="1"/>
  <c r="AF48" i="1" s="1"/>
  <c r="BO43" i="1"/>
  <c r="BG43" i="1"/>
  <c r="AJ47" i="1" s="1"/>
  <c r="CO43" i="1"/>
  <c r="AU48" i="1" s="1"/>
  <c r="CG43" i="1"/>
  <c r="AM48" i="1" s="1"/>
  <c r="BY43" i="1"/>
  <c r="AE48" i="1" s="1"/>
  <c r="BL43" i="1"/>
  <c r="AO47" i="1" s="1"/>
  <c r="BD43" i="1"/>
  <c r="AG47" i="1" s="1"/>
  <c r="CK43" i="1"/>
  <c r="AQ48" i="1" s="1"/>
  <c r="CC43" i="1"/>
  <c r="AI48" i="1" s="1"/>
  <c r="CN43" i="1"/>
  <c r="AT48" i="1" s="1"/>
  <c r="CF43" i="1"/>
  <c r="AL48" i="1" s="1"/>
  <c r="BX43" i="1"/>
  <c r="AD48" i="1" s="1"/>
  <c r="BP43" i="1"/>
  <c r="AS47" i="1" s="1"/>
  <c r="BH43" i="1"/>
  <c r="AK47" i="1" s="1"/>
  <c r="AZ43" i="1"/>
  <c r="BR43" i="1"/>
  <c r="AU47" i="1" s="1"/>
  <c r="BJ43" i="1"/>
  <c r="AM47" i="1" s="1"/>
  <c r="BB43" i="1"/>
  <c r="AE47" i="1" s="1"/>
  <c r="BM43" i="1"/>
  <c r="AP47" i="1" s="1"/>
  <c r="BE43" i="1"/>
  <c r="AH47" i="1" s="1"/>
  <c r="CJ43" i="1"/>
  <c r="AP48" i="1" s="1"/>
  <c r="CB43" i="1"/>
  <c r="AH48" i="1" s="1"/>
  <c r="CM43" i="1"/>
  <c r="AS48" i="1" s="1"/>
  <c r="CE43" i="1"/>
  <c r="AK48" i="1" s="1"/>
  <c r="K53" i="6"/>
  <c r="K52" i="6"/>
  <c r="K51" i="6"/>
  <c r="K50" i="6"/>
  <c r="J49" i="6"/>
  <c r="J53" i="6"/>
  <c r="C53" i="6"/>
  <c r="C49" i="6"/>
  <c r="C51" i="6"/>
  <c r="C50" i="6"/>
  <c r="T52" i="6"/>
  <c r="T51" i="6"/>
  <c r="S49" i="6"/>
  <c r="J52" i="6"/>
  <c r="J50" i="6"/>
  <c r="L49" i="6"/>
  <c r="G51" i="6"/>
  <c r="O51" i="6"/>
  <c r="T49" i="6"/>
  <c r="CA48" i="6"/>
  <c r="G52" i="6"/>
  <c r="P53" i="6"/>
  <c r="O53" i="6"/>
  <c r="E50" i="6"/>
  <c r="L52" i="6"/>
  <c r="P50" i="6"/>
  <c r="D50" i="6"/>
  <c r="P49" i="6"/>
  <c r="D51" i="6"/>
  <c r="D52" i="6"/>
  <c r="P51" i="6"/>
  <c r="E52" i="6"/>
  <c r="D53" i="6"/>
  <c r="L50" i="6"/>
  <c r="L53" i="6"/>
  <c r="O52" i="6"/>
  <c r="BX48" i="6"/>
  <c r="BX50" i="6"/>
  <c r="M49" i="6"/>
  <c r="M51" i="6"/>
  <c r="M53" i="6"/>
  <c r="N49" i="6"/>
  <c r="O49" i="6"/>
  <c r="M50" i="6"/>
  <c r="Q49" i="6"/>
  <c r="U49" i="6"/>
  <c r="E51" i="6"/>
  <c r="Q51" i="6"/>
  <c r="Q53" i="6"/>
  <c r="U50" i="6"/>
  <c r="Q52" i="6"/>
  <c r="U52" i="6"/>
  <c r="E53" i="6"/>
  <c r="U51" i="6"/>
  <c r="N53" i="6"/>
  <c r="N51" i="6"/>
  <c r="G53" i="6"/>
  <c r="F51" i="6"/>
  <c r="G50" i="6"/>
  <c r="R52" i="6"/>
  <c r="N50" i="6"/>
  <c r="F50" i="6"/>
  <c r="F52" i="6"/>
  <c r="H53" i="6"/>
  <c r="H51" i="6"/>
  <c r="H49" i="6"/>
  <c r="H52" i="6"/>
  <c r="H50" i="6"/>
  <c r="R51" i="6"/>
  <c r="R53" i="6"/>
  <c r="R49" i="6"/>
  <c r="F49" i="6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C43" i="1"/>
  <c r="T39" i="7" l="1"/>
  <c r="C38" i="8"/>
  <c r="T30" i="7"/>
  <c r="C28" i="8"/>
  <c r="T33" i="7"/>
  <c r="C32" i="8"/>
  <c r="T9" i="7"/>
  <c r="C7" i="8"/>
  <c r="T40" i="7"/>
  <c r="C37" i="8"/>
  <c r="T15" i="7"/>
  <c r="C13" i="8"/>
  <c r="T36" i="7"/>
  <c r="C34" i="8"/>
  <c r="T45" i="7"/>
  <c r="C43" i="8"/>
  <c r="T34" i="7"/>
  <c r="C31" i="8"/>
  <c r="T38" i="7"/>
  <c r="C36" i="8"/>
  <c r="T22" i="7"/>
  <c r="C20" i="8"/>
  <c r="T44" i="7"/>
  <c r="C42" i="8"/>
  <c r="T6" i="7"/>
  <c r="C4" i="8"/>
  <c r="T29" i="7"/>
  <c r="C27" i="8"/>
  <c r="T14" i="7"/>
  <c r="C12" i="8"/>
  <c r="T43" i="7"/>
  <c r="C41" i="8"/>
  <c r="T41" i="7"/>
  <c r="C39" i="8"/>
  <c r="T32" i="7"/>
  <c r="C30" i="8"/>
  <c r="T19" i="7"/>
  <c r="C17" i="8"/>
  <c r="T26" i="7"/>
  <c r="C24" i="8"/>
  <c r="J6" i="7"/>
  <c r="J22" i="7"/>
  <c r="J41" i="7"/>
  <c r="J14" i="7"/>
  <c r="J30" i="7"/>
  <c r="J39" i="7"/>
  <c r="H15" i="7"/>
  <c r="H30" i="7"/>
  <c r="J15" i="7"/>
  <c r="I41" i="7"/>
  <c r="J34" i="7"/>
  <c r="I40" i="7"/>
  <c r="H6" i="7"/>
  <c r="J45" i="7"/>
  <c r="H44" i="7"/>
  <c r="I29" i="7"/>
  <c r="H45" i="7"/>
  <c r="J26" i="7"/>
  <c r="H39" i="7"/>
  <c r="I30" i="7"/>
  <c r="I9" i="7"/>
  <c r="H22" i="7"/>
  <c r="I15" i="7"/>
  <c r="J9" i="7"/>
  <c r="J38" i="7"/>
  <c r="I33" i="7"/>
  <c r="I14" i="7"/>
  <c r="J29" i="7"/>
  <c r="H32" i="7"/>
  <c r="J43" i="7"/>
  <c r="I6" i="7"/>
  <c r="H43" i="7"/>
  <c r="J40" i="7"/>
  <c r="I22" i="7"/>
  <c r="H14" i="7"/>
  <c r="H38" i="7"/>
  <c r="H19" i="7"/>
  <c r="H34" i="7"/>
  <c r="I34" i="7"/>
  <c r="J33" i="7"/>
  <c r="I32" i="7"/>
  <c r="J32" i="7"/>
  <c r="I26" i="7"/>
  <c r="H41" i="7"/>
  <c r="I38" i="7"/>
  <c r="I45" i="7"/>
  <c r="I36" i="7"/>
  <c r="H36" i="7"/>
  <c r="I43" i="7"/>
  <c r="H29" i="7"/>
  <c r="J19" i="7"/>
  <c r="H26" i="7"/>
  <c r="H33" i="7"/>
  <c r="H9" i="7"/>
  <c r="H40" i="7"/>
  <c r="I19" i="7"/>
  <c r="J36" i="7"/>
  <c r="J44" i="7"/>
  <c r="S54" i="6"/>
  <c r="U54" i="6"/>
  <c r="T54" i="6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D54" i="1"/>
  <c r="C54" i="1"/>
  <c r="AR45" i="1"/>
  <c r="I54" i="6"/>
  <c r="AI45" i="1"/>
  <c r="AC45" i="1"/>
  <c r="AG45" i="1"/>
  <c r="AF45" i="1"/>
  <c r="AQ45" i="1"/>
  <c r="AV45" i="1"/>
  <c r="AR47" i="1"/>
  <c r="J54" i="6"/>
  <c r="AD45" i="1"/>
  <c r="AM45" i="1"/>
  <c r="AT45" i="1"/>
  <c r="AE45" i="1"/>
  <c r="AK45" i="1"/>
  <c r="AC47" i="1"/>
  <c r="AN45" i="1"/>
  <c r="AO45" i="1"/>
  <c r="AH45" i="1"/>
  <c r="AU45" i="1"/>
  <c r="AS45" i="1"/>
  <c r="AP45" i="1"/>
  <c r="AJ45" i="1"/>
  <c r="AL45" i="1"/>
  <c r="Q54" i="6"/>
  <c r="L54" i="6"/>
  <c r="K54" i="6"/>
  <c r="O54" i="6"/>
  <c r="G54" i="6"/>
  <c r="C54" i="6"/>
  <c r="E54" i="6"/>
  <c r="M54" i="6"/>
  <c r="P54" i="6"/>
  <c r="N54" i="6"/>
  <c r="D54" i="6"/>
  <c r="F54" i="6"/>
  <c r="R54" i="6"/>
  <c r="H54" i="6"/>
  <c r="Z43" i="7" l="1"/>
  <c r="I41" i="8"/>
  <c r="Z39" i="7"/>
  <c r="I38" i="8"/>
  <c r="X19" i="7"/>
  <c r="G17" i="8"/>
  <c r="Z30" i="7"/>
  <c r="I28" i="8"/>
  <c r="Z29" i="7"/>
  <c r="I27" i="8"/>
  <c r="Z44" i="7"/>
  <c r="I42" i="8"/>
  <c r="Y22" i="7"/>
  <c r="H20" i="8"/>
  <c r="Y19" i="7"/>
  <c r="H17" i="8"/>
  <c r="X36" i="7"/>
  <c r="G34" i="8"/>
  <c r="Z33" i="7"/>
  <c r="I32" i="8"/>
  <c r="X43" i="7"/>
  <c r="G41" i="8"/>
  <c r="Z9" i="7"/>
  <c r="I7" i="8"/>
  <c r="Y29" i="7"/>
  <c r="H27" i="8"/>
  <c r="X30" i="7"/>
  <c r="G28" i="8"/>
  <c r="X40" i="7"/>
  <c r="G37" i="8"/>
  <c r="Y36" i="7"/>
  <c r="H34" i="8"/>
  <c r="Y34" i="7"/>
  <c r="H31" i="8"/>
  <c r="Y6" i="7"/>
  <c r="H4" i="8"/>
  <c r="Y15" i="7"/>
  <c r="H13" i="8"/>
  <c r="X44" i="7"/>
  <c r="G42" i="8"/>
  <c r="X15" i="7"/>
  <c r="G13" i="8"/>
  <c r="X34" i="7"/>
  <c r="G31" i="8"/>
  <c r="X33" i="7"/>
  <c r="G32" i="8"/>
  <c r="Y9" i="7"/>
  <c r="H7" i="8"/>
  <c r="X38" i="7"/>
  <c r="G36" i="8"/>
  <c r="Y40" i="7"/>
  <c r="H37" i="8"/>
  <c r="Z19" i="7"/>
  <c r="I17" i="8"/>
  <c r="Y26" i="7"/>
  <c r="H24" i="8"/>
  <c r="X14" i="7"/>
  <c r="G12" i="8"/>
  <c r="Y14" i="7"/>
  <c r="H12" i="8"/>
  <c r="X39" i="7"/>
  <c r="G38" i="8"/>
  <c r="Z34" i="7"/>
  <c r="I31" i="8"/>
  <c r="Z41" i="7"/>
  <c r="I39" i="8"/>
  <c r="X9" i="7"/>
  <c r="G7" i="8"/>
  <c r="Z45" i="7"/>
  <c r="I43" i="8"/>
  <c r="X32" i="7"/>
  <c r="G30" i="8"/>
  <c r="X26" i="7"/>
  <c r="G24" i="8"/>
  <c r="Y30" i="7"/>
  <c r="H28" i="8"/>
  <c r="Z14" i="7"/>
  <c r="I12" i="8"/>
  <c r="X29" i="7"/>
  <c r="G27" i="8"/>
  <c r="Y33" i="7"/>
  <c r="H32" i="8"/>
  <c r="Y41" i="7"/>
  <c r="H39" i="8"/>
  <c r="Z22" i="7"/>
  <c r="I20" i="8"/>
  <c r="Y45" i="7"/>
  <c r="H43" i="8"/>
  <c r="X22" i="7"/>
  <c r="G20" i="8"/>
  <c r="Y38" i="7"/>
  <c r="H36" i="8"/>
  <c r="X6" i="7"/>
  <c r="G4" i="8"/>
  <c r="X41" i="7"/>
  <c r="G39" i="8"/>
  <c r="Z32" i="7"/>
  <c r="I30" i="8"/>
  <c r="Z26" i="7"/>
  <c r="I24" i="8"/>
  <c r="Z36" i="7"/>
  <c r="I34" i="8"/>
  <c r="Y43" i="7"/>
  <c r="H41" i="8"/>
  <c r="Y32" i="7"/>
  <c r="H30" i="8"/>
  <c r="Z40" i="7"/>
  <c r="I37" i="8"/>
  <c r="Z38" i="7"/>
  <c r="I36" i="8"/>
  <c r="X45" i="7"/>
  <c r="G43" i="8"/>
  <c r="Z15" i="7"/>
  <c r="I13" i="8"/>
  <c r="Z6" i="7"/>
  <c r="I4" i="8"/>
  <c r="I44" i="7"/>
  <c r="I39" i="7"/>
  <c r="C59" i="1"/>
  <c r="O38" i="8" s="1"/>
  <c r="C58" i="1"/>
  <c r="N38" i="8" s="1"/>
  <c r="C57" i="1"/>
  <c r="M38" i="8" s="1"/>
  <c r="C56" i="1"/>
  <c r="L38" i="8" s="1"/>
  <c r="C55" i="1"/>
  <c r="K38" i="8" s="1"/>
  <c r="Y44" i="7" l="1"/>
  <c r="H42" i="8"/>
  <c r="Y39" i="7"/>
  <c r="H38" i="8"/>
  <c r="AB42" i="5"/>
  <c r="AB43" i="5"/>
  <c r="AB44" i="5"/>
  <c r="BC4" i="5" l="1"/>
  <c r="BD4" i="5"/>
  <c r="BE4" i="5"/>
  <c r="BF4" i="5"/>
  <c r="BG4" i="5"/>
  <c r="BH4" i="5"/>
  <c r="BI4" i="5"/>
  <c r="BJ4" i="5"/>
  <c r="BK4" i="5"/>
  <c r="BL4" i="5"/>
  <c r="BM4" i="5"/>
  <c r="BN4" i="5"/>
  <c r="BO4" i="5"/>
  <c r="BP4" i="5"/>
  <c r="BQ4" i="5"/>
  <c r="BR4" i="5"/>
  <c r="BS4" i="5"/>
  <c r="BT4" i="5"/>
  <c r="BU4" i="5"/>
  <c r="BV4" i="5"/>
  <c r="BC5" i="5"/>
  <c r="BD5" i="5"/>
  <c r="BE5" i="5"/>
  <c r="BF5" i="5"/>
  <c r="BG5" i="5"/>
  <c r="BH5" i="5"/>
  <c r="BI5" i="5"/>
  <c r="BJ5" i="5"/>
  <c r="BK5" i="5"/>
  <c r="BL5" i="5"/>
  <c r="BM5" i="5"/>
  <c r="BN5" i="5"/>
  <c r="BO5" i="5"/>
  <c r="BP5" i="5"/>
  <c r="BQ5" i="5"/>
  <c r="BR5" i="5"/>
  <c r="BS5" i="5"/>
  <c r="BT5" i="5"/>
  <c r="BU5" i="5"/>
  <c r="BV5" i="5"/>
  <c r="BC6" i="5"/>
  <c r="BD6" i="5"/>
  <c r="BE6" i="5"/>
  <c r="BF6" i="5"/>
  <c r="BG6" i="5"/>
  <c r="BH6" i="5"/>
  <c r="BI6" i="5"/>
  <c r="BJ6" i="5"/>
  <c r="BK6" i="5"/>
  <c r="BL6" i="5"/>
  <c r="BM6" i="5"/>
  <c r="BN6" i="5"/>
  <c r="BO6" i="5"/>
  <c r="BP6" i="5"/>
  <c r="BQ6" i="5"/>
  <c r="BR6" i="5"/>
  <c r="BS6" i="5"/>
  <c r="BT6" i="5"/>
  <c r="BU6" i="5"/>
  <c r="BV6" i="5"/>
  <c r="BC7" i="5"/>
  <c r="BD7" i="5"/>
  <c r="BE7" i="5"/>
  <c r="BF7" i="5"/>
  <c r="BG7" i="5"/>
  <c r="BH7" i="5"/>
  <c r="BI7" i="5"/>
  <c r="BJ7" i="5"/>
  <c r="BK7" i="5"/>
  <c r="BL7" i="5"/>
  <c r="BM7" i="5"/>
  <c r="BN7" i="5"/>
  <c r="BO7" i="5"/>
  <c r="BP7" i="5"/>
  <c r="BQ7" i="5"/>
  <c r="BR7" i="5"/>
  <c r="BS7" i="5"/>
  <c r="BT7" i="5"/>
  <c r="BU7" i="5"/>
  <c r="BV7" i="5"/>
  <c r="BC8" i="5"/>
  <c r="BD8" i="5"/>
  <c r="BE8" i="5"/>
  <c r="BF8" i="5"/>
  <c r="BG8" i="5"/>
  <c r="BH8" i="5"/>
  <c r="BI8" i="5"/>
  <c r="BJ8" i="5"/>
  <c r="BK8" i="5"/>
  <c r="BL8" i="5"/>
  <c r="BM8" i="5"/>
  <c r="BN8" i="5"/>
  <c r="BO8" i="5"/>
  <c r="BP8" i="5"/>
  <c r="BQ8" i="5"/>
  <c r="BR8" i="5"/>
  <c r="BS8" i="5"/>
  <c r="BT8" i="5"/>
  <c r="BU8" i="5"/>
  <c r="BV8" i="5"/>
  <c r="BC9" i="5"/>
  <c r="BD9" i="5"/>
  <c r="BE9" i="5"/>
  <c r="BF9" i="5"/>
  <c r="BG9" i="5"/>
  <c r="BH9" i="5"/>
  <c r="BI9" i="5"/>
  <c r="BJ9" i="5"/>
  <c r="BK9" i="5"/>
  <c r="BL9" i="5"/>
  <c r="BM9" i="5"/>
  <c r="BN9" i="5"/>
  <c r="BO9" i="5"/>
  <c r="BP9" i="5"/>
  <c r="BQ9" i="5"/>
  <c r="BR9" i="5"/>
  <c r="BS9" i="5"/>
  <c r="BT9" i="5"/>
  <c r="BU9" i="5"/>
  <c r="BV9" i="5"/>
  <c r="BC10" i="5"/>
  <c r="BD10" i="5"/>
  <c r="BE10" i="5"/>
  <c r="BF10" i="5"/>
  <c r="BG10" i="5"/>
  <c r="BH10" i="5"/>
  <c r="BI10" i="5"/>
  <c r="BJ10" i="5"/>
  <c r="BK10" i="5"/>
  <c r="BL10" i="5"/>
  <c r="BM10" i="5"/>
  <c r="BN10" i="5"/>
  <c r="BO10" i="5"/>
  <c r="BP10" i="5"/>
  <c r="BQ10" i="5"/>
  <c r="BR10" i="5"/>
  <c r="BS10" i="5"/>
  <c r="BT10" i="5"/>
  <c r="BU10" i="5"/>
  <c r="BV10" i="5"/>
  <c r="BC11" i="5"/>
  <c r="BD11" i="5"/>
  <c r="BE11" i="5"/>
  <c r="BF11" i="5"/>
  <c r="BG11" i="5"/>
  <c r="BH11" i="5"/>
  <c r="BI11" i="5"/>
  <c r="BJ11" i="5"/>
  <c r="BK11" i="5"/>
  <c r="BL11" i="5"/>
  <c r="BM11" i="5"/>
  <c r="BN11" i="5"/>
  <c r="BO11" i="5"/>
  <c r="BP11" i="5"/>
  <c r="BQ11" i="5"/>
  <c r="BR11" i="5"/>
  <c r="BS11" i="5"/>
  <c r="BT11" i="5"/>
  <c r="BU11" i="5"/>
  <c r="BV11" i="5"/>
  <c r="BC12" i="5"/>
  <c r="BD12" i="5"/>
  <c r="BE12" i="5"/>
  <c r="BF12" i="5"/>
  <c r="BG12" i="5"/>
  <c r="BH12" i="5"/>
  <c r="BI12" i="5"/>
  <c r="BJ12" i="5"/>
  <c r="BK12" i="5"/>
  <c r="BL12" i="5"/>
  <c r="BM12" i="5"/>
  <c r="BN12" i="5"/>
  <c r="BO12" i="5"/>
  <c r="BP12" i="5"/>
  <c r="BQ12" i="5"/>
  <c r="BR12" i="5"/>
  <c r="BS12" i="5"/>
  <c r="BT12" i="5"/>
  <c r="BU12" i="5"/>
  <c r="BV12" i="5"/>
  <c r="BC13" i="5"/>
  <c r="BD13" i="5"/>
  <c r="BE13" i="5"/>
  <c r="BF13" i="5"/>
  <c r="BG13" i="5"/>
  <c r="BH13" i="5"/>
  <c r="BI13" i="5"/>
  <c r="BJ13" i="5"/>
  <c r="BK13" i="5"/>
  <c r="BL13" i="5"/>
  <c r="BM13" i="5"/>
  <c r="BN13" i="5"/>
  <c r="BO13" i="5"/>
  <c r="BP13" i="5"/>
  <c r="BQ13" i="5"/>
  <c r="BR13" i="5"/>
  <c r="BS13" i="5"/>
  <c r="BT13" i="5"/>
  <c r="BU13" i="5"/>
  <c r="BV13" i="5"/>
  <c r="BC14" i="5"/>
  <c r="BD14" i="5"/>
  <c r="BE14" i="5"/>
  <c r="BF14" i="5"/>
  <c r="BG14" i="5"/>
  <c r="BH14" i="5"/>
  <c r="BI14" i="5"/>
  <c r="BJ14" i="5"/>
  <c r="BK14" i="5"/>
  <c r="BL14" i="5"/>
  <c r="BM14" i="5"/>
  <c r="BN14" i="5"/>
  <c r="BO14" i="5"/>
  <c r="BP14" i="5"/>
  <c r="BQ14" i="5"/>
  <c r="BR14" i="5"/>
  <c r="BS14" i="5"/>
  <c r="BT14" i="5"/>
  <c r="BU14" i="5"/>
  <c r="BV14" i="5"/>
  <c r="BC15" i="5"/>
  <c r="BD15" i="5"/>
  <c r="BE15" i="5"/>
  <c r="BF15" i="5"/>
  <c r="BG15" i="5"/>
  <c r="BH15" i="5"/>
  <c r="BI15" i="5"/>
  <c r="BJ15" i="5"/>
  <c r="BK15" i="5"/>
  <c r="BL15" i="5"/>
  <c r="BM15" i="5"/>
  <c r="BN15" i="5"/>
  <c r="BO15" i="5"/>
  <c r="BP15" i="5"/>
  <c r="BQ15" i="5"/>
  <c r="BR15" i="5"/>
  <c r="BS15" i="5"/>
  <c r="BT15" i="5"/>
  <c r="BU15" i="5"/>
  <c r="BV15" i="5"/>
  <c r="BC16" i="5"/>
  <c r="BD16" i="5"/>
  <c r="BE16" i="5"/>
  <c r="BF16" i="5"/>
  <c r="BG16" i="5"/>
  <c r="BH16" i="5"/>
  <c r="BI16" i="5"/>
  <c r="BJ16" i="5"/>
  <c r="BK16" i="5"/>
  <c r="BL16" i="5"/>
  <c r="BM16" i="5"/>
  <c r="BN16" i="5"/>
  <c r="BO16" i="5"/>
  <c r="BP16" i="5"/>
  <c r="BQ16" i="5"/>
  <c r="BR16" i="5"/>
  <c r="BS16" i="5"/>
  <c r="BT16" i="5"/>
  <c r="BU16" i="5"/>
  <c r="BV16" i="5"/>
  <c r="BC17" i="5"/>
  <c r="BD17" i="5"/>
  <c r="BE17" i="5"/>
  <c r="BF17" i="5"/>
  <c r="BG17" i="5"/>
  <c r="BH17" i="5"/>
  <c r="BI17" i="5"/>
  <c r="BJ17" i="5"/>
  <c r="BK17" i="5"/>
  <c r="BL17" i="5"/>
  <c r="BM17" i="5"/>
  <c r="BN17" i="5"/>
  <c r="BO17" i="5"/>
  <c r="BP17" i="5"/>
  <c r="BQ17" i="5"/>
  <c r="BR17" i="5"/>
  <c r="BS17" i="5"/>
  <c r="BT17" i="5"/>
  <c r="BU17" i="5"/>
  <c r="BV17" i="5"/>
  <c r="BC18" i="5"/>
  <c r="BD18" i="5"/>
  <c r="BE18" i="5"/>
  <c r="BF18" i="5"/>
  <c r="BG18" i="5"/>
  <c r="BH18" i="5"/>
  <c r="BI18" i="5"/>
  <c r="BJ18" i="5"/>
  <c r="BK18" i="5"/>
  <c r="BL18" i="5"/>
  <c r="BM18" i="5"/>
  <c r="BN18" i="5"/>
  <c r="BO18" i="5"/>
  <c r="BP18" i="5"/>
  <c r="BQ18" i="5"/>
  <c r="BR18" i="5"/>
  <c r="BS18" i="5"/>
  <c r="BT18" i="5"/>
  <c r="BU18" i="5"/>
  <c r="BV18" i="5"/>
  <c r="BC19" i="5"/>
  <c r="BD19" i="5"/>
  <c r="BE19" i="5"/>
  <c r="BF19" i="5"/>
  <c r="BG19" i="5"/>
  <c r="BH19" i="5"/>
  <c r="BI19" i="5"/>
  <c r="BJ19" i="5"/>
  <c r="BK19" i="5"/>
  <c r="BL19" i="5"/>
  <c r="BM19" i="5"/>
  <c r="BN19" i="5"/>
  <c r="BO19" i="5"/>
  <c r="BP19" i="5"/>
  <c r="BQ19" i="5"/>
  <c r="BR19" i="5"/>
  <c r="BS19" i="5"/>
  <c r="BT19" i="5"/>
  <c r="BU19" i="5"/>
  <c r="BV19" i="5"/>
  <c r="BC20" i="5"/>
  <c r="BD20" i="5"/>
  <c r="BE20" i="5"/>
  <c r="BF20" i="5"/>
  <c r="BG20" i="5"/>
  <c r="BH20" i="5"/>
  <c r="BI20" i="5"/>
  <c r="BJ20" i="5"/>
  <c r="BK20" i="5"/>
  <c r="BL20" i="5"/>
  <c r="BM20" i="5"/>
  <c r="BN20" i="5"/>
  <c r="BO20" i="5"/>
  <c r="BP20" i="5"/>
  <c r="BQ20" i="5"/>
  <c r="BR20" i="5"/>
  <c r="BS20" i="5"/>
  <c r="BT20" i="5"/>
  <c r="BU20" i="5"/>
  <c r="BV20" i="5"/>
  <c r="BC21" i="5"/>
  <c r="BD21" i="5"/>
  <c r="BE21" i="5"/>
  <c r="BF21" i="5"/>
  <c r="BG21" i="5"/>
  <c r="BH21" i="5"/>
  <c r="BI21" i="5"/>
  <c r="BJ21" i="5"/>
  <c r="BK21" i="5"/>
  <c r="BL21" i="5"/>
  <c r="BM21" i="5"/>
  <c r="BN21" i="5"/>
  <c r="BO21" i="5"/>
  <c r="BP21" i="5"/>
  <c r="BQ21" i="5"/>
  <c r="BR21" i="5"/>
  <c r="BS21" i="5"/>
  <c r="BT21" i="5"/>
  <c r="BU21" i="5"/>
  <c r="BV21" i="5"/>
  <c r="BC22" i="5"/>
  <c r="BD22" i="5"/>
  <c r="BE22" i="5"/>
  <c r="BF22" i="5"/>
  <c r="BG22" i="5"/>
  <c r="BH22" i="5"/>
  <c r="BI22" i="5"/>
  <c r="BJ22" i="5"/>
  <c r="BK22" i="5"/>
  <c r="BL22" i="5"/>
  <c r="BM22" i="5"/>
  <c r="BN22" i="5"/>
  <c r="BO22" i="5"/>
  <c r="BP22" i="5"/>
  <c r="BQ22" i="5"/>
  <c r="BR22" i="5"/>
  <c r="BS22" i="5"/>
  <c r="BT22" i="5"/>
  <c r="BU22" i="5"/>
  <c r="BV22" i="5"/>
  <c r="BC23" i="5"/>
  <c r="BD23" i="5"/>
  <c r="BE23" i="5"/>
  <c r="BF23" i="5"/>
  <c r="BG23" i="5"/>
  <c r="BH23" i="5"/>
  <c r="BI23" i="5"/>
  <c r="BJ23" i="5"/>
  <c r="BK23" i="5"/>
  <c r="BL23" i="5"/>
  <c r="BM23" i="5"/>
  <c r="BN23" i="5"/>
  <c r="BO23" i="5"/>
  <c r="BP23" i="5"/>
  <c r="BQ23" i="5"/>
  <c r="BR23" i="5"/>
  <c r="BS23" i="5"/>
  <c r="BT23" i="5"/>
  <c r="BU23" i="5"/>
  <c r="BV23" i="5"/>
  <c r="BC24" i="5"/>
  <c r="BD24" i="5"/>
  <c r="BE24" i="5"/>
  <c r="BF24" i="5"/>
  <c r="BG24" i="5"/>
  <c r="BH24" i="5"/>
  <c r="BI24" i="5"/>
  <c r="BJ24" i="5"/>
  <c r="BK24" i="5"/>
  <c r="BL24" i="5"/>
  <c r="BM24" i="5"/>
  <c r="BN24" i="5"/>
  <c r="BO24" i="5"/>
  <c r="BP24" i="5"/>
  <c r="BQ24" i="5"/>
  <c r="BR24" i="5"/>
  <c r="BS24" i="5"/>
  <c r="BT24" i="5"/>
  <c r="BU24" i="5"/>
  <c r="BV24" i="5"/>
  <c r="BC25" i="5"/>
  <c r="BD25" i="5"/>
  <c r="BE25" i="5"/>
  <c r="BF25" i="5"/>
  <c r="BG25" i="5"/>
  <c r="BH25" i="5"/>
  <c r="BI25" i="5"/>
  <c r="BJ25" i="5"/>
  <c r="BK25" i="5"/>
  <c r="BL25" i="5"/>
  <c r="BM25" i="5"/>
  <c r="BN25" i="5"/>
  <c r="BO25" i="5"/>
  <c r="BP25" i="5"/>
  <c r="BQ25" i="5"/>
  <c r="BR25" i="5"/>
  <c r="BS25" i="5"/>
  <c r="BT25" i="5"/>
  <c r="BU25" i="5"/>
  <c r="BV25" i="5"/>
  <c r="BC26" i="5"/>
  <c r="BD26" i="5"/>
  <c r="BE26" i="5"/>
  <c r="BF26" i="5"/>
  <c r="BG26" i="5"/>
  <c r="BH26" i="5"/>
  <c r="BI26" i="5"/>
  <c r="BJ26" i="5"/>
  <c r="BK26" i="5"/>
  <c r="BL26" i="5"/>
  <c r="BM26" i="5"/>
  <c r="BN26" i="5"/>
  <c r="BO26" i="5"/>
  <c r="BP26" i="5"/>
  <c r="BQ26" i="5"/>
  <c r="BR26" i="5"/>
  <c r="BS26" i="5"/>
  <c r="BT26" i="5"/>
  <c r="BU26" i="5"/>
  <c r="BV26" i="5"/>
  <c r="BC27" i="5"/>
  <c r="BD27" i="5"/>
  <c r="BE27" i="5"/>
  <c r="BF27" i="5"/>
  <c r="BG27" i="5"/>
  <c r="BH27" i="5"/>
  <c r="BI27" i="5"/>
  <c r="BJ27" i="5"/>
  <c r="BK27" i="5"/>
  <c r="BL27" i="5"/>
  <c r="BM27" i="5"/>
  <c r="BN27" i="5"/>
  <c r="BO27" i="5"/>
  <c r="BP27" i="5"/>
  <c r="BQ27" i="5"/>
  <c r="BR27" i="5"/>
  <c r="BS27" i="5"/>
  <c r="BT27" i="5"/>
  <c r="BU27" i="5"/>
  <c r="BV27" i="5"/>
  <c r="BC28" i="5"/>
  <c r="BD28" i="5"/>
  <c r="BE28" i="5"/>
  <c r="BF28" i="5"/>
  <c r="BG28" i="5"/>
  <c r="BH28" i="5"/>
  <c r="BI28" i="5"/>
  <c r="BJ28" i="5"/>
  <c r="BK28" i="5"/>
  <c r="BL28" i="5"/>
  <c r="BM28" i="5"/>
  <c r="BN28" i="5"/>
  <c r="BO28" i="5"/>
  <c r="BP28" i="5"/>
  <c r="BQ28" i="5"/>
  <c r="BR28" i="5"/>
  <c r="BS28" i="5"/>
  <c r="BT28" i="5"/>
  <c r="BU28" i="5"/>
  <c r="BV28" i="5"/>
  <c r="BC29" i="5"/>
  <c r="BD29" i="5"/>
  <c r="BE29" i="5"/>
  <c r="BF29" i="5"/>
  <c r="BG29" i="5"/>
  <c r="BH29" i="5"/>
  <c r="BI29" i="5"/>
  <c r="BJ29" i="5"/>
  <c r="BK29" i="5"/>
  <c r="BL29" i="5"/>
  <c r="BM29" i="5"/>
  <c r="BN29" i="5"/>
  <c r="BO29" i="5"/>
  <c r="BP29" i="5"/>
  <c r="BQ29" i="5"/>
  <c r="BR29" i="5"/>
  <c r="BS29" i="5"/>
  <c r="BT29" i="5"/>
  <c r="BU29" i="5"/>
  <c r="BV29" i="5"/>
  <c r="BC30" i="5"/>
  <c r="BD30" i="5"/>
  <c r="BE30" i="5"/>
  <c r="BF30" i="5"/>
  <c r="BG30" i="5"/>
  <c r="BH30" i="5"/>
  <c r="BI30" i="5"/>
  <c r="BJ30" i="5"/>
  <c r="BK30" i="5"/>
  <c r="BL30" i="5"/>
  <c r="BM30" i="5"/>
  <c r="BN30" i="5"/>
  <c r="BO30" i="5"/>
  <c r="BP30" i="5"/>
  <c r="BQ30" i="5"/>
  <c r="BR30" i="5"/>
  <c r="BS30" i="5"/>
  <c r="BT30" i="5"/>
  <c r="BU30" i="5"/>
  <c r="BV30" i="5"/>
  <c r="BC31" i="5"/>
  <c r="BD31" i="5"/>
  <c r="BE31" i="5"/>
  <c r="BF31" i="5"/>
  <c r="BG31" i="5"/>
  <c r="BH31" i="5"/>
  <c r="BI31" i="5"/>
  <c r="BJ31" i="5"/>
  <c r="BK31" i="5"/>
  <c r="BL31" i="5"/>
  <c r="BM31" i="5"/>
  <c r="BN31" i="5"/>
  <c r="BO31" i="5"/>
  <c r="BP31" i="5"/>
  <c r="BQ31" i="5"/>
  <c r="BR31" i="5"/>
  <c r="BS31" i="5"/>
  <c r="BT31" i="5"/>
  <c r="BU31" i="5"/>
  <c r="BV31" i="5"/>
  <c r="BC32" i="5"/>
  <c r="BD32" i="5"/>
  <c r="BE32" i="5"/>
  <c r="BF32" i="5"/>
  <c r="BG32" i="5"/>
  <c r="BH32" i="5"/>
  <c r="BI32" i="5"/>
  <c r="BJ32" i="5"/>
  <c r="BK32" i="5"/>
  <c r="BL32" i="5"/>
  <c r="BM32" i="5"/>
  <c r="BN32" i="5"/>
  <c r="BO32" i="5"/>
  <c r="BP32" i="5"/>
  <c r="BQ32" i="5"/>
  <c r="BR32" i="5"/>
  <c r="BS32" i="5"/>
  <c r="BT32" i="5"/>
  <c r="BU32" i="5"/>
  <c r="BV32" i="5"/>
  <c r="BC33" i="5"/>
  <c r="BD33" i="5"/>
  <c r="BE33" i="5"/>
  <c r="BF33" i="5"/>
  <c r="BG33" i="5"/>
  <c r="BH33" i="5"/>
  <c r="BI33" i="5"/>
  <c r="BJ33" i="5"/>
  <c r="BK33" i="5"/>
  <c r="BL33" i="5"/>
  <c r="BM33" i="5"/>
  <c r="BN33" i="5"/>
  <c r="BO33" i="5"/>
  <c r="BP33" i="5"/>
  <c r="BQ33" i="5"/>
  <c r="BR33" i="5"/>
  <c r="BS33" i="5"/>
  <c r="BT33" i="5"/>
  <c r="BU33" i="5"/>
  <c r="BV33" i="5"/>
  <c r="BC34" i="5"/>
  <c r="BD34" i="5"/>
  <c r="BE34" i="5"/>
  <c r="BF34" i="5"/>
  <c r="BG34" i="5"/>
  <c r="BH34" i="5"/>
  <c r="BI34" i="5"/>
  <c r="BJ34" i="5"/>
  <c r="BK34" i="5"/>
  <c r="BL34" i="5"/>
  <c r="BM34" i="5"/>
  <c r="BN34" i="5"/>
  <c r="BO34" i="5"/>
  <c r="BP34" i="5"/>
  <c r="BQ34" i="5"/>
  <c r="BR34" i="5"/>
  <c r="BS34" i="5"/>
  <c r="BT34" i="5"/>
  <c r="BU34" i="5"/>
  <c r="BV34" i="5"/>
  <c r="BC35" i="5"/>
  <c r="BD35" i="5"/>
  <c r="BE35" i="5"/>
  <c r="BF35" i="5"/>
  <c r="BG35" i="5"/>
  <c r="BH35" i="5"/>
  <c r="BI35" i="5"/>
  <c r="BJ35" i="5"/>
  <c r="BK35" i="5"/>
  <c r="BL35" i="5"/>
  <c r="BM35" i="5"/>
  <c r="BN35" i="5"/>
  <c r="BO35" i="5"/>
  <c r="BP35" i="5"/>
  <c r="BQ35" i="5"/>
  <c r="BR35" i="5"/>
  <c r="BS35" i="5"/>
  <c r="BT35" i="5"/>
  <c r="BU35" i="5"/>
  <c r="BV35" i="5"/>
  <c r="BC36" i="5"/>
  <c r="BD36" i="5"/>
  <c r="BE36" i="5"/>
  <c r="BF36" i="5"/>
  <c r="BG36" i="5"/>
  <c r="BH36" i="5"/>
  <c r="BI36" i="5"/>
  <c r="BJ36" i="5"/>
  <c r="BK36" i="5"/>
  <c r="BL36" i="5"/>
  <c r="BM36" i="5"/>
  <c r="BN36" i="5"/>
  <c r="BO36" i="5"/>
  <c r="BP36" i="5"/>
  <c r="BQ36" i="5"/>
  <c r="BR36" i="5"/>
  <c r="BS36" i="5"/>
  <c r="BT36" i="5"/>
  <c r="BU36" i="5"/>
  <c r="BV36" i="5"/>
  <c r="BC37" i="5"/>
  <c r="BD37" i="5"/>
  <c r="BE37" i="5"/>
  <c r="BF37" i="5"/>
  <c r="BG37" i="5"/>
  <c r="BH37" i="5"/>
  <c r="BI37" i="5"/>
  <c r="BJ37" i="5"/>
  <c r="BK37" i="5"/>
  <c r="BL37" i="5"/>
  <c r="BM37" i="5"/>
  <c r="BN37" i="5"/>
  <c r="BO37" i="5"/>
  <c r="BP37" i="5"/>
  <c r="BQ37" i="5"/>
  <c r="BR37" i="5"/>
  <c r="BS37" i="5"/>
  <c r="BT37" i="5"/>
  <c r="BU37" i="5"/>
  <c r="BV37" i="5"/>
  <c r="BC38" i="5"/>
  <c r="BD38" i="5"/>
  <c r="BE38" i="5"/>
  <c r="BF38" i="5"/>
  <c r="BG38" i="5"/>
  <c r="BH38" i="5"/>
  <c r="BI38" i="5"/>
  <c r="BJ38" i="5"/>
  <c r="BK38" i="5"/>
  <c r="BL38" i="5"/>
  <c r="BM38" i="5"/>
  <c r="BN38" i="5"/>
  <c r="BO38" i="5"/>
  <c r="BP38" i="5"/>
  <c r="BQ38" i="5"/>
  <c r="BR38" i="5"/>
  <c r="BS38" i="5"/>
  <c r="BT38" i="5"/>
  <c r="BU38" i="5"/>
  <c r="BV38" i="5"/>
  <c r="BC39" i="5"/>
  <c r="BD39" i="5"/>
  <c r="BE39" i="5"/>
  <c r="BF39" i="5"/>
  <c r="BG39" i="5"/>
  <c r="BH39" i="5"/>
  <c r="BI39" i="5"/>
  <c r="BJ39" i="5"/>
  <c r="BK39" i="5"/>
  <c r="BL39" i="5"/>
  <c r="BM39" i="5"/>
  <c r="BN39" i="5"/>
  <c r="BO39" i="5"/>
  <c r="BP39" i="5"/>
  <c r="BQ39" i="5"/>
  <c r="BR39" i="5"/>
  <c r="BS39" i="5"/>
  <c r="BT39" i="5"/>
  <c r="BU39" i="5"/>
  <c r="BV39" i="5"/>
  <c r="BC40" i="5"/>
  <c r="BD40" i="5"/>
  <c r="BE40" i="5"/>
  <c r="BF40" i="5"/>
  <c r="BG40" i="5"/>
  <c r="BH40" i="5"/>
  <c r="BI40" i="5"/>
  <c r="BJ40" i="5"/>
  <c r="BK40" i="5"/>
  <c r="BL40" i="5"/>
  <c r="BM40" i="5"/>
  <c r="BN40" i="5"/>
  <c r="BO40" i="5"/>
  <c r="BP40" i="5"/>
  <c r="BQ40" i="5"/>
  <c r="BR40" i="5"/>
  <c r="BS40" i="5"/>
  <c r="BT40" i="5"/>
  <c r="BU40" i="5"/>
  <c r="BV40" i="5"/>
  <c r="BD3" i="5"/>
  <c r="BE3" i="5"/>
  <c r="BF3" i="5"/>
  <c r="BG3" i="5"/>
  <c r="BH3" i="5"/>
  <c r="BI3" i="5"/>
  <c r="BJ3" i="5"/>
  <c r="BK3" i="5"/>
  <c r="BL3" i="5"/>
  <c r="BM3" i="5"/>
  <c r="BN3" i="5"/>
  <c r="BO3" i="5"/>
  <c r="BP3" i="5"/>
  <c r="BQ3" i="5"/>
  <c r="BR3" i="5"/>
  <c r="BS3" i="5"/>
  <c r="BT3" i="5"/>
  <c r="BU3" i="5"/>
  <c r="BV3" i="5"/>
  <c r="BC3" i="5"/>
  <c r="BH42" i="5" l="1"/>
  <c r="BI44" i="5"/>
  <c r="BP43" i="5"/>
  <c r="BM123" i="1"/>
  <c r="CJ123" i="1"/>
  <c r="AP123" i="1"/>
  <c r="BM64" i="1"/>
  <c r="CJ64" i="1"/>
  <c r="AP64" i="1"/>
  <c r="AZ161" i="1"/>
  <c r="AC160" i="1"/>
  <c r="BW160" i="1"/>
  <c r="AZ102" i="1"/>
  <c r="BW101" i="1"/>
  <c r="AC101" i="1"/>
  <c r="BH158" i="1"/>
  <c r="CE158" i="1"/>
  <c r="AK158" i="1"/>
  <c r="BH99" i="1"/>
  <c r="CE99" i="1"/>
  <c r="AK99" i="1"/>
  <c r="BP156" i="1"/>
  <c r="CM156" i="1"/>
  <c r="AS156" i="1"/>
  <c r="BP97" i="1"/>
  <c r="CM97" i="1"/>
  <c r="AS97" i="1"/>
  <c r="BD155" i="1"/>
  <c r="CA155" i="1"/>
  <c r="AG155" i="1"/>
  <c r="BD96" i="1"/>
  <c r="CA96" i="1"/>
  <c r="AG96" i="1"/>
  <c r="BL153" i="1"/>
  <c r="CI153" i="1"/>
  <c r="AO153" i="1"/>
  <c r="BL94" i="1"/>
  <c r="CI94" i="1"/>
  <c r="AO94" i="1"/>
  <c r="AZ153" i="1"/>
  <c r="BW152" i="1"/>
  <c r="AC152" i="1"/>
  <c r="AZ94" i="1"/>
  <c r="BW93" i="1"/>
  <c r="AC93" i="1"/>
  <c r="BH150" i="1"/>
  <c r="CE150" i="1"/>
  <c r="AK150" i="1"/>
  <c r="BH91" i="1"/>
  <c r="CE91" i="1"/>
  <c r="AK91" i="1"/>
  <c r="BP148" i="1"/>
  <c r="CM148" i="1"/>
  <c r="AS148" i="1"/>
  <c r="BP89" i="1"/>
  <c r="CM89" i="1"/>
  <c r="AS89" i="1"/>
  <c r="BD147" i="1"/>
  <c r="CA147" i="1"/>
  <c r="AG147" i="1"/>
  <c r="CA88" i="1"/>
  <c r="BD88" i="1"/>
  <c r="AG88" i="1"/>
  <c r="BL145" i="1"/>
  <c r="CI145" i="1"/>
  <c r="AO145" i="1"/>
  <c r="CI86" i="1"/>
  <c r="BL86" i="1"/>
  <c r="AO86" i="1"/>
  <c r="BH144" i="1"/>
  <c r="CE144" i="1"/>
  <c r="AK144" i="1"/>
  <c r="CE85" i="1"/>
  <c r="AK85" i="1"/>
  <c r="BH85" i="1"/>
  <c r="BP142" i="1"/>
  <c r="CM142" i="1"/>
  <c r="AS142" i="1"/>
  <c r="CM83" i="1"/>
  <c r="AS83" i="1"/>
  <c r="BP83" i="1"/>
  <c r="BD141" i="1"/>
  <c r="CA141" i="1"/>
  <c r="AG141" i="1"/>
  <c r="CA82" i="1"/>
  <c r="BD82" i="1"/>
  <c r="AG82" i="1"/>
  <c r="AZ141" i="1"/>
  <c r="BW140" i="1"/>
  <c r="AC140" i="1"/>
  <c r="BW81" i="1"/>
  <c r="AZ82" i="1"/>
  <c r="AC81" i="1"/>
  <c r="BH138" i="1"/>
  <c r="CE138" i="1"/>
  <c r="AK138" i="1"/>
  <c r="CE79" i="1"/>
  <c r="BH79" i="1"/>
  <c r="AK79" i="1"/>
  <c r="BP136" i="1"/>
  <c r="CM136" i="1"/>
  <c r="AS136" i="1"/>
  <c r="CM77" i="1"/>
  <c r="BP77" i="1"/>
  <c r="AS77" i="1"/>
  <c r="BD135" i="1"/>
  <c r="CA135" i="1"/>
  <c r="AG135" i="1"/>
  <c r="CA76" i="1"/>
  <c r="AG76" i="1"/>
  <c r="BD76" i="1"/>
  <c r="AZ135" i="1"/>
  <c r="BW134" i="1"/>
  <c r="AC134" i="1"/>
  <c r="BW75" i="1"/>
  <c r="AC75" i="1"/>
  <c r="AZ76" i="1"/>
  <c r="BH132" i="1"/>
  <c r="CE132" i="1"/>
  <c r="AK132" i="1"/>
  <c r="CE73" i="1"/>
  <c r="AK73" i="1"/>
  <c r="BH73" i="1"/>
  <c r="BD131" i="1"/>
  <c r="CA131" i="1"/>
  <c r="AG131" i="1"/>
  <c r="CA72" i="1"/>
  <c r="AG72" i="1"/>
  <c r="BD72" i="1"/>
  <c r="BL129" i="1"/>
  <c r="CI129" i="1"/>
  <c r="AO129" i="1"/>
  <c r="CI70" i="1"/>
  <c r="AO70" i="1"/>
  <c r="BL70" i="1"/>
  <c r="BH128" i="1"/>
  <c r="CE128" i="1"/>
  <c r="AK128" i="1"/>
  <c r="CE69" i="1"/>
  <c r="AK69" i="1"/>
  <c r="BH69" i="1"/>
  <c r="BD127" i="1"/>
  <c r="CA127" i="1"/>
  <c r="AG127" i="1"/>
  <c r="CA68" i="1"/>
  <c r="AG68" i="1"/>
  <c r="BD68" i="1"/>
  <c r="AZ127" i="1"/>
  <c r="BW126" i="1"/>
  <c r="AC126" i="1"/>
  <c r="BW67" i="1"/>
  <c r="AC67" i="1"/>
  <c r="AZ68" i="1"/>
  <c r="BP124" i="1"/>
  <c r="CM124" i="1"/>
  <c r="AS124" i="1"/>
  <c r="CM65" i="1"/>
  <c r="AS65" i="1"/>
  <c r="BP65" i="1"/>
  <c r="BO42" i="5"/>
  <c r="BL123" i="1"/>
  <c r="AO123" i="1"/>
  <c r="CI123" i="1"/>
  <c r="CI64" i="1"/>
  <c r="BL64" i="1"/>
  <c r="AO64" i="1"/>
  <c r="BG42" i="5"/>
  <c r="BD123" i="1"/>
  <c r="AG123" i="1"/>
  <c r="CA123" i="1"/>
  <c r="CA64" i="1"/>
  <c r="BD64" i="1"/>
  <c r="AG64" i="1"/>
  <c r="BO160" i="1"/>
  <c r="CL160" i="1"/>
  <c r="AR160" i="1"/>
  <c r="AR101" i="1"/>
  <c r="BO101" i="1"/>
  <c r="CL101" i="1"/>
  <c r="BG160" i="1"/>
  <c r="CD160" i="1"/>
  <c r="AJ160" i="1"/>
  <c r="CD101" i="1"/>
  <c r="BG101" i="1"/>
  <c r="AJ101" i="1"/>
  <c r="BS159" i="1"/>
  <c r="CP159" i="1"/>
  <c r="AV159" i="1"/>
  <c r="CP100" i="1"/>
  <c r="BS100" i="1"/>
  <c r="AV100" i="1"/>
  <c r="BK159" i="1"/>
  <c r="AN159" i="1"/>
  <c r="CH159" i="1"/>
  <c r="CH100" i="1"/>
  <c r="AN100" i="1"/>
  <c r="BK100" i="1"/>
  <c r="BC159" i="1"/>
  <c r="AF159" i="1"/>
  <c r="BZ159" i="1"/>
  <c r="AF100" i="1"/>
  <c r="BC100" i="1"/>
  <c r="BZ100" i="1"/>
  <c r="BO158" i="1"/>
  <c r="CL158" i="1"/>
  <c r="AR158" i="1"/>
  <c r="CL99" i="1"/>
  <c r="BO99" i="1"/>
  <c r="AR99" i="1"/>
  <c r="BG158" i="1"/>
  <c r="AJ158" i="1"/>
  <c r="CD158" i="1"/>
  <c r="CD99" i="1"/>
  <c r="BG99" i="1"/>
  <c r="AJ99" i="1"/>
  <c r="BS157" i="1"/>
  <c r="AV157" i="1"/>
  <c r="CP157" i="1"/>
  <c r="CP98" i="1"/>
  <c r="BS98" i="1"/>
  <c r="AV98" i="1"/>
  <c r="BK157" i="1"/>
  <c r="CH157" i="1"/>
  <c r="AN157" i="1"/>
  <c r="AN98" i="1"/>
  <c r="BK98" i="1"/>
  <c r="CH98" i="1"/>
  <c r="BC157" i="1"/>
  <c r="AF157" i="1"/>
  <c r="BZ157" i="1"/>
  <c r="BZ98" i="1"/>
  <c r="BC98" i="1"/>
  <c r="AF98" i="1"/>
  <c r="BO156" i="1"/>
  <c r="CL156" i="1"/>
  <c r="AR156" i="1"/>
  <c r="CL97" i="1"/>
  <c r="BO97" i="1"/>
  <c r="AR97" i="1"/>
  <c r="BG156" i="1"/>
  <c r="CD156" i="1"/>
  <c r="AJ156" i="1"/>
  <c r="CD97" i="1"/>
  <c r="AJ97" i="1"/>
  <c r="BG97" i="1"/>
  <c r="BS155" i="1"/>
  <c r="AV155" i="1"/>
  <c r="CP155" i="1"/>
  <c r="AV96" i="1"/>
  <c r="BS96" i="1"/>
  <c r="CP96" i="1"/>
  <c r="BK155" i="1"/>
  <c r="CH155" i="1"/>
  <c r="AN155" i="1"/>
  <c r="CH96" i="1"/>
  <c r="BK96" i="1"/>
  <c r="AN96" i="1"/>
  <c r="BC155" i="1"/>
  <c r="AF155" i="1"/>
  <c r="BZ155" i="1"/>
  <c r="BZ96" i="1"/>
  <c r="BC96" i="1"/>
  <c r="AF96" i="1"/>
  <c r="BO154" i="1"/>
  <c r="CL154" i="1"/>
  <c r="AR154" i="1"/>
  <c r="CL95" i="1"/>
  <c r="BO95" i="1"/>
  <c r="AR95" i="1"/>
  <c r="BG154" i="1"/>
  <c r="AJ154" i="1"/>
  <c r="CD154" i="1"/>
  <c r="AJ95" i="1"/>
  <c r="BG95" i="1"/>
  <c r="CD95" i="1"/>
  <c r="BS153" i="1"/>
  <c r="CP153" i="1"/>
  <c r="AV153" i="1"/>
  <c r="CP94" i="1"/>
  <c r="BS94" i="1"/>
  <c r="AV94" i="1"/>
  <c r="BK153" i="1"/>
  <c r="AN153" i="1"/>
  <c r="CH153" i="1"/>
  <c r="CH94" i="1"/>
  <c r="BK94" i="1"/>
  <c r="AN94" i="1"/>
  <c r="BC153" i="1"/>
  <c r="BZ153" i="1"/>
  <c r="AF153" i="1"/>
  <c r="BZ94" i="1"/>
  <c r="AF94" i="1"/>
  <c r="BC94" i="1"/>
  <c r="BO152" i="1"/>
  <c r="AR152" i="1"/>
  <c r="CL152" i="1"/>
  <c r="AR93" i="1"/>
  <c r="BO93" i="1"/>
  <c r="CL93" i="1"/>
  <c r="BG152" i="1"/>
  <c r="CD152" i="1"/>
  <c r="AJ152" i="1"/>
  <c r="CD93" i="1"/>
  <c r="BG93" i="1"/>
  <c r="AJ93" i="1"/>
  <c r="BS151" i="1"/>
  <c r="AV151" i="1"/>
  <c r="CP151" i="1"/>
  <c r="CP92" i="1"/>
  <c r="BS92" i="1"/>
  <c r="AV92" i="1"/>
  <c r="BK151" i="1"/>
  <c r="CH151" i="1"/>
  <c r="AN151" i="1"/>
  <c r="CH92" i="1"/>
  <c r="BK92" i="1"/>
  <c r="AN92" i="1"/>
  <c r="BC151" i="1"/>
  <c r="AF151" i="1"/>
  <c r="BZ151" i="1"/>
  <c r="AF92" i="1"/>
  <c r="BC92" i="1"/>
  <c r="BZ92" i="1"/>
  <c r="BO150" i="1"/>
  <c r="CL150" i="1"/>
  <c r="AR150" i="1"/>
  <c r="CL91" i="1"/>
  <c r="BO91" i="1"/>
  <c r="AR91" i="1"/>
  <c r="BG150" i="1"/>
  <c r="CD150" i="1"/>
  <c r="AJ150" i="1"/>
  <c r="CD91" i="1"/>
  <c r="BG91" i="1"/>
  <c r="AJ91" i="1"/>
  <c r="BS149" i="1"/>
  <c r="CP149" i="1"/>
  <c r="AV149" i="1"/>
  <c r="CP90" i="1"/>
  <c r="AV90" i="1"/>
  <c r="BS90" i="1"/>
  <c r="BK149" i="1"/>
  <c r="AN149" i="1"/>
  <c r="CH149" i="1"/>
  <c r="AN90" i="1"/>
  <c r="BK90" i="1"/>
  <c r="CH90" i="1"/>
  <c r="BC149" i="1"/>
  <c r="BZ149" i="1"/>
  <c r="AF149" i="1"/>
  <c r="BZ90" i="1"/>
  <c r="BC90" i="1"/>
  <c r="AF90" i="1"/>
  <c r="BO148" i="1"/>
  <c r="AR148" i="1"/>
  <c r="CL148" i="1"/>
  <c r="CL89" i="1"/>
  <c r="BO89" i="1"/>
  <c r="AR89" i="1"/>
  <c r="BG148" i="1"/>
  <c r="CD148" i="1"/>
  <c r="AJ148" i="1"/>
  <c r="CD89" i="1"/>
  <c r="BG89" i="1"/>
  <c r="AJ89" i="1"/>
  <c r="BS147" i="1"/>
  <c r="AV147" i="1"/>
  <c r="CP147" i="1"/>
  <c r="AV88" i="1"/>
  <c r="BS88" i="1"/>
  <c r="CP88" i="1"/>
  <c r="BK147" i="1"/>
  <c r="CH147" i="1"/>
  <c r="AN147" i="1"/>
  <c r="BK88" i="1"/>
  <c r="CH88" i="1"/>
  <c r="AN88" i="1"/>
  <c r="BO146" i="1"/>
  <c r="CL146" i="1"/>
  <c r="AR146" i="1"/>
  <c r="BO87" i="1"/>
  <c r="AR87" i="1"/>
  <c r="CL87" i="1"/>
  <c r="BG146" i="1"/>
  <c r="AJ146" i="1"/>
  <c r="CD146" i="1"/>
  <c r="CD87" i="1"/>
  <c r="AJ87" i="1"/>
  <c r="BG87" i="1"/>
  <c r="BS145" i="1"/>
  <c r="CP145" i="1"/>
  <c r="AV145" i="1"/>
  <c r="CP86" i="1"/>
  <c r="BS86" i="1"/>
  <c r="AV86" i="1"/>
  <c r="BK145" i="1"/>
  <c r="CH145" i="1"/>
  <c r="AN145" i="1"/>
  <c r="CH86" i="1"/>
  <c r="AN86" i="1"/>
  <c r="BK86" i="1"/>
  <c r="BC145" i="1"/>
  <c r="AF145" i="1"/>
  <c r="BZ145" i="1"/>
  <c r="BC86" i="1"/>
  <c r="BZ86" i="1"/>
  <c r="AF86" i="1"/>
  <c r="BO144" i="1"/>
  <c r="CL144" i="1"/>
  <c r="AR144" i="1"/>
  <c r="AR85" i="1"/>
  <c r="CL85" i="1"/>
  <c r="BO85" i="1"/>
  <c r="BG144" i="1"/>
  <c r="AJ144" i="1"/>
  <c r="CD144" i="1"/>
  <c r="CD85" i="1"/>
  <c r="AJ85" i="1"/>
  <c r="BG85" i="1"/>
  <c r="BS143" i="1"/>
  <c r="AV143" i="1"/>
  <c r="CP143" i="1"/>
  <c r="CP84" i="1"/>
  <c r="AV84" i="1"/>
  <c r="BS84" i="1"/>
  <c r="BK143" i="1"/>
  <c r="CH143" i="1"/>
  <c r="AN143" i="1"/>
  <c r="AN84" i="1"/>
  <c r="BK84" i="1"/>
  <c r="CH84" i="1"/>
  <c r="BC143" i="1"/>
  <c r="AF143" i="1"/>
  <c r="BZ143" i="1"/>
  <c r="BZ84" i="1"/>
  <c r="AF84" i="1"/>
  <c r="BC84" i="1"/>
  <c r="BO142" i="1"/>
  <c r="AR142" i="1"/>
  <c r="CL142" i="1"/>
  <c r="BO83" i="1"/>
  <c r="CL83" i="1"/>
  <c r="AR83" i="1"/>
  <c r="BG142" i="1"/>
  <c r="AJ142" i="1"/>
  <c r="CD142" i="1"/>
  <c r="CD83" i="1"/>
  <c r="AJ83" i="1"/>
  <c r="BG83" i="1"/>
  <c r="BS141" i="1"/>
  <c r="CP141" i="1"/>
  <c r="AV141" i="1"/>
  <c r="CP82" i="1"/>
  <c r="AV82" i="1"/>
  <c r="BS82" i="1"/>
  <c r="BK141" i="1"/>
  <c r="CH141" i="1"/>
  <c r="AN141" i="1"/>
  <c r="BK82" i="1"/>
  <c r="AN82" i="1"/>
  <c r="CH82" i="1"/>
  <c r="BC141" i="1"/>
  <c r="AF141" i="1"/>
  <c r="BZ141" i="1"/>
  <c r="BC82" i="1"/>
  <c r="AF82" i="1"/>
  <c r="BZ82" i="1"/>
  <c r="BO140" i="1"/>
  <c r="AR140" i="1"/>
  <c r="CL140" i="1"/>
  <c r="BO81" i="1"/>
  <c r="CL81" i="1"/>
  <c r="AR81" i="1"/>
  <c r="BG140" i="1"/>
  <c r="AJ140" i="1"/>
  <c r="CD140" i="1"/>
  <c r="AJ81" i="1"/>
  <c r="CD81" i="1"/>
  <c r="BG81" i="1"/>
  <c r="BS139" i="1"/>
  <c r="AV139" i="1"/>
  <c r="CP139" i="1"/>
  <c r="BS80" i="1"/>
  <c r="CP80" i="1"/>
  <c r="AV80" i="1"/>
  <c r="BK139" i="1"/>
  <c r="CH139" i="1"/>
  <c r="AN139" i="1"/>
  <c r="BK80" i="1"/>
  <c r="CH80" i="1"/>
  <c r="AN80" i="1"/>
  <c r="BC139" i="1"/>
  <c r="BZ139" i="1"/>
  <c r="AF139" i="1"/>
  <c r="BC80" i="1"/>
  <c r="BZ80" i="1"/>
  <c r="AF80" i="1"/>
  <c r="BO138" i="1"/>
  <c r="AR138" i="1"/>
  <c r="CL138" i="1"/>
  <c r="AR79" i="1"/>
  <c r="CL79" i="1"/>
  <c r="BO79" i="1"/>
  <c r="BG138" i="1"/>
  <c r="AJ138" i="1"/>
  <c r="CD138" i="1"/>
  <c r="BG79" i="1"/>
  <c r="AJ79" i="1"/>
  <c r="CD79" i="1"/>
  <c r="BS137" i="1"/>
  <c r="AV137" i="1"/>
  <c r="CP137" i="1"/>
  <c r="BS78" i="1"/>
  <c r="CP78" i="1"/>
  <c r="AV78" i="1"/>
  <c r="BK137" i="1"/>
  <c r="CH137" i="1"/>
  <c r="AN137" i="1"/>
  <c r="BK78" i="1"/>
  <c r="AN78" i="1"/>
  <c r="CH78" i="1"/>
  <c r="BC137" i="1"/>
  <c r="BZ137" i="1"/>
  <c r="AF137" i="1"/>
  <c r="AF78" i="1"/>
  <c r="BZ78" i="1"/>
  <c r="BC78" i="1"/>
  <c r="BO136" i="1"/>
  <c r="AR136" i="1"/>
  <c r="CL136" i="1"/>
  <c r="BO77" i="1"/>
  <c r="AR77" i="1"/>
  <c r="CL77" i="1"/>
  <c r="BG136" i="1"/>
  <c r="AJ136" i="1"/>
  <c r="CD136" i="1"/>
  <c r="BG77" i="1"/>
  <c r="CD77" i="1"/>
  <c r="AJ77" i="1"/>
  <c r="BS135" i="1"/>
  <c r="CP135" i="1"/>
  <c r="AV135" i="1"/>
  <c r="BS76" i="1"/>
  <c r="AV76" i="1"/>
  <c r="CP76" i="1"/>
  <c r="BK135" i="1"/>
  <c r="AN135" i="1"/>
  <c r="CH135" i="1"/>
  <c r="AN76" i="1"/>
  <c r="CH76" i="1"/>
  <c r="BK76" i="1"/>
  <c r="BC135" i="1"/>
  <c r="AF135" i="1"/>
  <c r="BZ135" i="1"/>
  <c r="BC76" i="1"/>
  <c r="AF76" i="1"/>
  <c r="BZ76" i="1"/>
  <c r="BO134" i="1"/>
  <c r="AR134" i="1"/>
  <c r="CL134" i="1"/>
  <c r="BO75" i="1"/>
  <c r="CL75" i="1"/>
  <c r="AR75" i="1"/>
  <c r="BG134" i="1"/>
  <c r="CD134" i="1"/>
  <c r="AJ134" i="1"/>
  <c r="BG75" i="1"/>
  <c r="CD75" i="1"/>
  <c r="AJ75" i="1"/>
  <c r="BS133" i="1"/>
  <c r="AV133" i="1"/>
  <c r="CP133" i="1"/>
  <c r="AV74" i="1"/>
  <c r="CP74" i="1"/>
  <c r="BS74" i="1"/>
  <c r="BK133" i="1"/>
  <c r="AN133" i="1"/>
  <c r="CH133" i="1"/>
  <c r="BK74" i="1"/>
  <c r="AN74" i="1"/>
  <c r="CH74" i="1"/>
  <c r="BC133" i="1"/>
  <c r="BZ133" i="1"/>
  <c r="AF133" i="1"/>
  <c r="BC74" i="1"/>
  <c r="BZ74" i="1"/>
  <c r="AF74" i="1"/>
  <c r="BO132" i="1"/>
  <c r="CL132" i="1"/>
  <c r="AR132" i="1"/>
  <c r="BO73" i="1"/>
  <c r="CL73" i="1"/>
  <c r="AR73" i="1"/>
  <c r="BG132" i="1"/>
  <c r="AJ132" i="1"/>
  <c r="CD132" i="1"/>
  <c r="AJ73" i="1"/>
  <c r="CD73" i="1"/>
  <c r="BG73" i="1"/>
  <c r="BS131" i="1"/>
  <c r="AV131" i="1"/>
  <c r="CP131" i="1"/>
  <c r="BS72" i="1"/>
  <c r="AV72" i="1"/>
  <c r="CP72" i="1"/>
  <c r="BK131" i="1"/>
  <c r="AN131" i="1"/>
  <c r="CH131" i="1"/>
  <c r="BK72" i="1"/>
  <c r="CH72" i="1"/>
  <c r="AN72" i="1"/>
  <c r="BC131" i="1"/>
  <c r="AF131" i="1"/>
  <c r="BZ131" i="1"/>
  <c r="BC72" i="1"/>
  <c r="BZ72" i="1"/>
  <c r="AF72" i="1"/>
  <c r="BO130" i="1"/>
  <c r="CL130" i="1"/>
  <c r="AR130" i="1"/>
  <c r="AR71" i="1"/>
  <c r="CL71" i="1"/>
  <c r="BO71" i="1"/>
  <c r="BG130" i="1"/>
  <c r="AJ130" i="1"/>
  <c r="CD130" i="1"/>
  <c r="BG71" i="1"/>
  <c r="AJ71" i="1"/>
  <c r="CD71" i="1"/>
  <c r="BS129" i="1"/>
  <c r="AV129" i="1"/>
  <c r="CP129" i="1"/>
  <c r="BS70" i="1"/>
  <c r="CP70" i="1"/>
  <c r="AV70" i="1"/>
  <c r="BK129" i="1"/>
  <c r="CH129" i="1"/>
  <c r="AN129" i="1"/>
  <c r="BK70" i="1"/>
  <c r="CH70" i="1"/>
  <c r="AN70" i="1"/>
  <c r="BC129" i="1"/>
  <c r="AF129" i="1"/>
  <c r="BZ129" i="1"/>
  <c r="AF70" i="1"/>
  <c r="BZ70" i="1"/>
  <c r="BC70" i="1"/>
  <c r="BO128" i="1"/>
  <c r="AR128" i="1"/>
  <c r="CL128" i="1"/>
  <c r="BO69" i="1"/>
  <c r="AR69" i="1"/>
  <c r="CL69" i="1"/>
  <c r="BG128" i="1"/>
  <c r="AJ128" i="1"/>
  <c r="CD128" i="1"/>
  <c r="BG69" i="1"/>
  <c r="CD69" i="1"/>
  <c r="AJ69" i="1"/>
  <c r="BS127" i="1"/>
  <c r="AV127" i="1"/>
  <c r="CP127" i="1"/>
  <c r="BS68" i="1"/>
  <c r="CP68" i="1"/>
  <c r="AV68" i="1"/>
  <c r="BK127" i="1"/>
  <c r="AN127" i="1"/>
  <c r="CH127" i="1"/>
  <c r="AN68" i="1"/>
  <c r="CH68" i="1"/>
  <c r="BK68" i="1"/>
  <c r="BC127" i="1"/>
  <c r="AF127" i="1"/>
  <c r="BZ127" i="1"/>
  <c r="BC68" i="1"/>
  <c r="AF68" i="1"/>
  <c r="BZ68" i="1"/>
  <c r="BO126" i="1"/>
  <c r="AR126" i="1"/>
  <c r="CL126" i="1"/>
  <c r="BO67" i="1"/>
  <c r="CL67" i="1"/>
  <c r="AR67" i="1"/>
  <c r="BG126" i="1"/>
  <c r="CD126" i="1"/>
  <c r="AJ126" i="1"/>
  <c r="BG67" i="1"/>
  <c r="CD67" i="1"/>
  <c r="AJ67" i="1"/>
  <c r="BV43" i="5"/>
  <c r="BS125" i="1"/>
  <c r="AV125" i="1"/>
  <c r="CP125" i="1"/>
  <c r="AV66" i="1"/>
  <c r="CP66" i="1"/>
  <c r="BS66" i="1"/>
  <c r="BN43" i="5"/>
  <c r="BK125" i="1"/>
  <c r="AN125" i="1"/>
  <c r="CH125" i="1"/>
  <c r="BK66" i="1"/>
  <c r="AN66" i="1"/>
  <c r="CH66" i="1"/>
  <c r="BC125" i="1"/>
  <c r="AF125" i="1"/>
  <c r="BZ125" i="1"/>
  <c r="BC66" i="1"/>
  <c r="BZ66" i="1"/>
  <c r="AF66" i="1"/>
  <c r="BR43" i="5"/>
  <c r="BO124" i="1"/>
  <c r="CL124" i="1"/>
  <c r="AR124" i="1"/>
  <c r="BO65" i="1"/>
  <c r="CL65" i="1"/>
  <c r="AR65" i="1"/>
  <c r="BJ43" i="5"/>
  <c r="BG124" i="1"/>
  <c r="CD124" i="1"/>
  <c r="AJ124" i="1"/>
  <c r="AJ65" i="1"/>
  <c r="CD65" i="1"/>
  <c r="BG65" i="1"/>
  <c r="BP44" i="5"/>
  <c r="BS123" i="1"/>
  <c r="CP123" i="1"/>
  <c r="AV123" i="1"/>
  <c r="CP64" i="1"/>
  <c r="BS64" i="1"/>
  <c r="AV64" i="1"/>
  <c r="BK123" i="1"/>
  <c r="CH123" i="1"/>
  <c r="AN123" i="1"/>
  <c r="CH64" i="1"/>
  <c r="AN64" i="1"/>
  <c r="BK64" i="1"/>
  <c r="BC123" i="1"/>
  <c r="BZ123" i="1"/>
  <c r="AF123" i="1"/>
  <c r="BZ64" i="1"/>
  <c r="BC64" i="1"/>
  <c r="AF64" i="1"/>
  <c r="BN160" i="1"/>
  <c r="CK160" i="1"/>
  <c r="AQ160" i="1"/>
  <c r="CK101" i="1"/>
  <c r="BN101" i="1"/>
  <c r="AQ101" i="1"/>
  <c r="BF160" i="1"/>
  <c r="CC160" i="1"/>
  <c r="AI160" i="1"/>
  <c r="CC101" i="1"/>
  <c r="BF101" i="1"/>
  <c r="AI101" i="1"/>
  <c r="BU42" i="5"/>
  <c r="BR159" i="1"/>
  <c r="CO159" i="1"/>
  <c r="AU159" i="1"/>
  <c r="CO100" i="1"/>
  <c r="BR100" i="1"/>
  <c r="AU100" i="1"/>
  <c r="BM42" i="5"/>
  <c r="BJ159" i="1"/>
  <c r="CG159" i="1"/>
  <c r="AM159" i="1"/>
  <c r="CG100" i="1"/>
  <c r="BJ100" i="1"/>
  <c r="AM100" i="1"/>
  <c r="BE42" i="5"/>
  <c r="BB159" i="1"/>
  <c r="AE159" i="1"/>
  <c r="BY159" i="1"/>
  <c r="BY100" i="1"/>
  <c r="AE100" i="1"/>
  <c r="BB100" i="1"/>
  <c r="BN158" i="1"/>
  <c r="AQ158" i="1"/>
  <c r="CK158" i="1"/>
  <c r="CK99" i="1"/>
  <c r="BN99" i="1"/>
  <c r="AQ99" i="1"/>
  <c r="BF158" i="1"/>
  <c r="CC158" i="1"/>
  <c r="AI158" i="1"/>
  <c r="CC99" i="1"/>
  <c r="AI99" i="1"/>
  <c r="BF99" i="1"/>
  <c r="BR157" i="1"/>
  <c r="CO157" i="1"/>
  <c r="AU157" i="1"/>
  <c r="CO98" i="1"/>
  <c r="BR98" i="1"/>
  <c r="AU98" i="1"/>
  <c r="BJ157" i="1"/>
  <c r="CG157" i="1"/>
  <c r="AM157" i="1"/>
  <c r="CG98" i="1"/>
  <c r="BJ98" i="1"/>
  <c r="AM98" i="1"/>
  <c r="BB157" i="1"/>
  <c r="BY157" i="1"/>
  <c r="AE157" i="1"/>
  <c r="BY98" i="1"/>
  <c r="BB98" i="1"/>
  <c r="AE98" i="1"/>
  <c r="BN156" i="1"/>
  <c r="CK156" i="1"/>
  <c r="AQ156" i="1"/>
  <c r="CK97" i="1"/>
  <c r="BN97" i="1"/>
  <c r="AQ97" i="1"/>
  <c r="BF156" i="1"/>
  <c r="CC156" i="1"/>
  <c r="AI156" i="1"/>
  <c r="CC97" i="1"/>
  <c r="BF97" i="1"/>
  <c r="AI97" i="1"/>
  <c r="BR155" i="1"/>
  <c r="CO155" i="1"/>
  <c r="AU155" i="1"/>
  <c r="CO96" i="1"/>
  <c r="AU96" i="1"/>
  <c r="BR96" i="1"/>
  <c r="BJ155" i="1"/>
  <c r="CG155" i="1"/>
  <c r="AM155" i="1"/>
  <c r="CG96" i="1"/>
  <c r="BJ96" i="1"/>
  <c r="AM96" i="1"/>
  <c r="BB155" i="1"/>
  <c r="BY155" i="1"/>
  <c r="AE155" i="1"/>
  <c r="BY96" i="1"/>
  <c r="AE96" i="1"/>
  <c r="BB96" i="1"/>
  <c r="BN154" i="1"/>
  <c r="CK154" i="1"/>
  <c r="AQ154" i="1"/>
  <c r="CK95" i="1"/>
  <c r="BN95" i="1"/>
  <c r="AQ95" i="1"/>
  <c r="BF154" i="1"/>
  <c r="CC154" i="1"/>
  <c r="AI154" i="1"/>
  <c r="CC95" i="1"/>
  <c r="BF95" i="1"/>
  <c r="AI95" i="1"/>
  <c r="BR153" i="1"/>
  <c r="CO153" i="1"/>
  <c r="AU153" i="1"/>
  <c r="CO94" i="1"/>
  <c r="BR94" i="1"/>
  <c r="AU94" i="1"/>
  <c r="BJ153" i="1"/>
  <c r="CG153" i="1"/>
  <c r="AM153" i="1"/>
  <c r="CG94" i="1"/>
  <c r="BJ94" i="1"/>
  <c r="AM94" i="1"/>
  <c r="BB153" i="1"/>
  <c r="BY153" i="1"/>
  <c r="AE153" i="1"/>
  <c r="BY94" i="1"/>
  <c r="BB94" i="1"/>
  <c r="AE94" i="1"/>
  <c r="BN152" i="1"/>
  <c r="CK152" i="1"/>
  <c r="AQ152" i="1"/>
  <c r="CK93" i="1"/>
  <c r="AQ93" i="1"/>
  <c r="BN93" i="1"/>
  <c r="BF152" i="1"/>
  <c r="CC152" i="1"/>
  <c r="AI152" i="1"/>
  <c r="CC93" i="1"/>
  <c r="BF93" i="1"/>
  <c r="AI93" i="1"/>
  <c r="BR151" i="1"/>
  <c r="CO151" i="1"/>
  <c r="AU151" i="1"/>
  <c r="CO92" i="1"/>
  <c r="AU92" i="1"/>
  <c r="BR92" i="1"/>
  <c r="BJ151" i="1"/>
  <c r="CG151" i="1"/>
  <c r="AM151" i="1"/>
  <c r="CG92" i="1"/>
  <c r="BJ92" i="1"/>
  <c r="AM92" i="1"/>
  <c r="BB151" i="1"/>
  <c r="BY151" i="1"/>
  <c r="AE151" i="1"/>
  <c r="BY92" i="1"/>
  <c r="BB92" i="1"/>
  <c r="AE92" i="1"/>
  <c r="BN150" i="1"/>
  <c r="CK150" i="1"/>
  <c r="AQ150" i="1"/>
  <c r="CK91" i="1"/>
  <c r="BN91" i="1"/>
  <c r="AQ91" i="1"/>
  <c r="BF150" i="1"/>
  <c r="CC150" i="1"/>
  <c r="AI150" i="1"/>
  <c r="CC91" i="1"/>
  <c r="BF91" i="1"/>
  <c r="AI91" i="1"/>
  <c r="BR149" i="1"/>
  <c r="CO149" i="1"/>
  <c r="AU149" i="1"/>
  <c r="CO90" i="1"/>
  <c r="BR90" i="1"/>
  <c r="AU90" i="1"/>
  <c r="BJ149" i="1"/>
  <c r="CG149" i="1"/>
  <c r="AM149" i="1"/>
  <c r="CG90" i="1"/>
  <c r="AM90" i="1"/>
  <c r="BJ90" i="1"/>
  <c r="BB149" i="1"/>
  <c r="BY149" i="1"/>
  <c r="AE149" i="1"/>
  <c r="BY90" i="1"/>
  <c r="BB90" i="1"/>
  <c r="AE90" i="1"/>
  <c r="BN148" i="1"/>
  <c r="CK148" i="1"/>
  <c r="AQ148" i="1"/>
  <c r="CK89" i="1"/>
  <c r="AQ89" i="1"/>
  <c r="BN89" i="1"/>
  <c r="BF148" i="1"/>
  <c r="CC148" i="1"/>
  <c r="AI148" i="1"/>
  <c r="CC89" i="1"/>
  <c r="BF89" i="1"/>
  <c r="AI89" i="1"/>
  <c r="BR147" i="1"/>
  <c r="CO147" i="1"/>
  <c r="AU147" i="1"/>
  <c r="CO88" i="1"/>
  <c r="BR88" i="1"/>
  <c r="AU88" i="1"/>
  <c r="BJ147" i="1"/>
  <c r="CG147" i="1"/>
  <c r="AM147" i="1"/>
  <c r="CG88" i="1"/>
  <c r="BJ88" i="1"/>
  <c r="AM88" i="1"/>
  <c r="BB147" i="1"/>
  <c r="BY147" i="1"/>
  <c r="AE147" i="1"/>
  <c r="BB88" i="1"/>
  <c r="BY88" i="1"/>
  <c r="AE88" i="1"/>
  <c r="BN146" i="1"/>
  <c r="CK146" i="1"/>
  <c r="AQ146" i="1"/>
  <c r="CK87" i="1"/>
  <c r="BN87" i="1"/>
  <c r="AQ87" i="1"/>
  <c r="BF146" i="1"/>
  <c r="CC146" i="1"/>
  <c r="AI146" i="1"/>
  <c r="BF87" i="1"/>
  <c r="AI87" i="1"/>
  <c r="CC87" i="1"/>
  <c r="BR145" i="1"/>
  <c r="CO145" i="1"/>
  <c r="AU145" i="1"/>
  <c r="CO86" i="1"/>
  <c r="BR86" i="1"/>
  <c r="AU86" i="1"/>
  <c r="BJ145" i="1"/>
  <c r="CG145" i="1"/>
  <c r="AM145" i="1"/>
  <c r="BJ86" i="1"/>
  <c r="AM86" i="1"/>
  <c r="CG86" i="1"/>
  <c r="BB145" i="1"/>
  <c r="BY145" i="1"/>
  <c r="AE145" i="1"/>
  <c r="BY86" i="1"/>
  <c r="BB86" i="1"/>
  <c r="AE86" i="1"/>
  <c r="BN144" i="1"/>
  <c r="CK144" i="1"/>
  <c r="AQ144" i="1"/>
  <c r="BN85" i="1"/>
  <c r="AQ85" i="1"/>
  <c r="CK85" i="1"/>
  <c r="BF144" i="1"/>
  <c r="CC144" i="1"/>
  <c r="AI144" i="1"/>
  <c r="CC85" i="1"/>
  <c r="BF85" i="1"/>
  <c r="AI85" i="1"/>
  <c r="BR143" i="1"/>
  <c r="CO143" i="1"/>
  <c r="AU143" i="1"/>
  <c r="BR84" i="1"/>
  <c r="AU84" i="1"/>
  <c r="CO84" i="1"/>
  <c r="BJ143" i="1"/>
  <c r="CG143" i="1"/>
  <c r="AM143" i="1"/>
  <c r="CG84" i="1"/>
  <c r="BJ84" i="1"/>
  <c r="AM84" i="1"/>
  <c r="BB143" i="1"/>
  <c r="BY143" i="1"/>
  <c r="AE143" i="1"/>
  <c r="BB84" i="1"/>
  <c r="AE84" i="1"/>
  <c r="BY84" i="1"/>
  <c r="BN142" i="1"/>
  <c r="CK142" i="1"/>
  <c r="AQ142" i="1"/>
  <c r="CK83" i="1"/>
  <c r="BN83" i="1"/>
  <c r="AQ83" i="1"/>
  <c r="BF142" i="1"/>
  <c r="CC142" i="1"/>
  <c r="AI142" i="1"/>
  <c r="BF83" i="1"/>
  <c r="AI83" i="1"/>
  <c r="CC83" i="1"/>
  <c r="BR141" i="1"/>
  <c r="CO141" i="1"/>
  <c r="AU141" i="1"/>
  <c r="BR82" i="1"/>
  <c r="CO82" i="1"/>
  <c r="AU82" i="1"/>
  <c r="BJ141" i="1"/>
  <c r="CG141" i="1"/>
  <c r="AM141" i="1"/>
  <c r="BJ82" i="1"/>
  <c r="AM82" i="1"/>
  <c r="CG82" i="1"/>
  <c r="BB141" i="1"/>
  <c r="BY141" i="1"/>
  <c r="AE141" i="1"/>
  <c r="BB82" i="1"/>
  <c r="BY82" i="1"/>
  <c r="AE82" i="1"/>
  <c r="BN140" i="1"/>
  <c r="CK140" i="1"/>
  <c r="AQ140" i="1"/>
  <c r="BN81" i="1"/>
  <c r="AQ81" i="1"/>
  <c r="CK81" i="1"/>
  <c r="BF140" i="1"/>
  <c r="CC140" i="1"/>
  <c r="AI140" i="1"/>
  <c r="BF81" i="1"/>
  <c r="CC81" i="1"/>
  <c r="AI81" i="1"/>
  <c r="BR139" i="1"/>
  <c r="CO139" i="1"/>
  <c r="AU139" i="1"/>
  <c r="BR80" i="1"/>
  <c r="AU80" i="1"/>
  <c r="CO80" i="1"/>
  <c r="BJ139" i="1"/>
  <c r="CG139" i="1"/>
  <c r="AM139" i="1"/>
  <c r="BJ80" i="1"/>
  <c r="CG80" i="1"/>
  <c r="AM80" i="1"/>
  <c r="BB139" i="1"/>
  <c r="BY139" i="1"/>
  <c r="AE139" i="1"/>
  <c r="BB80" i="1"/>
  <c r="AE80" i="1"/>
  <c r="BY80" i="1"/>
  <c r="BN138" i="1"/>
  <c r="CK138" i="1"/>
  <c r="AQ138" i="1"/>
  <c r="BN79" i="1"/>
  <c r="CK79" i="1"/>
  <c r="AQ79" i="1"/>
  <c r="BF138" i="1"/>
  <c r="AI138" i="1"/>
  <c r="CC138" i="1"/>
  <c r="BF79" i="1"/>
  <c r="AI79" i="1"/>
  <c r="CC79" i="1"/>
  <c r="BR137" i="1"/>
  <c r="AU137" i="1"/>
  <c r="CO137" i="1"/>
  <c r="BR78" i="1"/>
  <c r="CO78" i="1"/>
  <c r="AU78" i="1"/>
  <c r="BJ137" i="1"/>
  <c r="AM137" i="1"/>
  <c r="CG137" i="1"/>
  <c r="BJ78" i="1"/>
  <c r="AM78" i="1"/>
  <c r="CG78" i="1"/>
  <c r="BB137" i="1"/>
  <c r="BY137" i="1"/>
  <c r="AE137" i="1"/>
  <c r="BB78" i="1"/>
  <c r="BY78" i="1"/>
  <c r="AE78" i="1"/>
  <c r="BN136" i="1"/>
  <c r="CK136" i="1"/>
  <c r="AQ136" i="1"/>
  <c r="BN77" i="1"/>
  <c r="AQ77" i="1"/>
  <c r="CK77" i="1"/>
  <c r="BF136" i="1"/>
  <c r="CC136" i="1"/>
  <c r="AI136" i="1"/>
  <c r="BF77" i="1"/>
  <c r="CC77" i="1"/>
  <c r="AI77" i="1"/>
  <c r="BR135" i="1"/>
  <c r="CO135" i="1"/>
  <c r="AU135" i="1"/>
  <c r="BR76" i="1"/>
  <c r="AU76" i="1"/>
  <c r="CO76" i="1"/>
  <c r="BJ135" i="1"/>
  <c r="CG135" i="1"/>
  <c r="AM135" i="1"/>
  <c r="BJ76" i="1"/>
  <c r="CG76" i="1"/>
  <c r="AM76" i="1"/>
  <c r="BB135" i="1"/>
  <c r="AE135" i="1"/>
  <c r="BY135" i="1"/>
  <c r="BB76" i="1"/>
  <c r="AE76" i="1"/>
  <c r="BY76" i="1"/>
  <c r="BN134" i="1"/>
  <c r="AQ134" i="1"/>
  <c r="CK134" i="1"/>
  <c r="BN75" i="1"/>
  <c r="CK75" i="1"/>
  <c r="AQ75" i="1"/>
  <c r="BF134" i="1"/>
  <c r="AI134" i="1"/>
  <c r="CC134" i="1"/>
  <c r="BF75" i="1"/>
  <c r="CC75" i="1"/>
  <c r="AI75" i="1"/>
  <c r="BR133" i="1"/>
  <c r="CO133" i="1"/>
  <c r="AU133" i="1"/>
  <c r="BR74" i="1"/>
  <c r="CO74" i="1"/>
  <c r="AU74" i="1"/>
  <c r="BJ133" i="1"/>
  <c r="CG133" i="1"/>
  <c r="AM133" i="1"/>
  <c r="BJ74" i="1"/>
  <c r="AM74" i="1"/>
  <c r="CG74" i="1"/>
  <c r="BB133" i="1"/>
  <c r="BY133" i="1"/>
  <c r="AE133" i="1"/>
  <c r="BB74" i="1"/>
  <c r="BY74" i="1"/>
  <c r="AE74" i="1"/>
  <c r="BN132" i="1"/>
  <c r="CK132" i="1"/>
  <c r="AQ132" i="1"/>
  <c r="BN73" i="1"/>
  <c r="CK73" i="1"/>
  <c r="AQ73" i="1"/>
  <c r="BF132" i="1"/>
  <c r="CC132" i="1"/>
  <c r="AI132" i="1"/>
  <c r="BF73" i="1"/>
  <c r="CC73" i="1"/>
  <c r="AI73" i="1"/>
  <c r="BR131" i="1"/>
  <c r="AU131" i="1"/>
  <c r="CO131" i="1"/>
  <c r="BR72" i="1"/>
  <c r="AU72" i="1"/>
  <c r="CO72" i="1"/>
  <c r="BJ131" i="1"/>
  <c r="AM131" i="1"/>
  <c r="CG131" i="1"/>
  <c r="BJ72" i="1"/>
  <c r="CG72" i="1"/>
  <c r="AM72" i="1"/>
  <c r="BB131" i="1"/>
  <c r="AE131" i="1"/>
  <c r="BY131" i="1"/>
  <c r="BB72" i="1"/>
  <c r="BY72" i="1"/>
  <c r="AE72" i="1"/>
  <c r="BN130" i="1"/>
  <c r="CK130" i="1"/>
  <c r="AQ130" i="1"/>
  <c r="BN71" i="1"/>
  <c r="CK71" i="1"/>
  <c r="AQ71" i="1"/>
  <c r="BF130" i="1"/>
  <c r="CC130" i="1"/>
  <c r="AI130" i="1"/>
  <c r="BF71" i="1"/>
  <c r="AI71" i="1"/>
  <c r="CC71" i="1"/>
  <c r="BR129" i="1"/>
  <c r="CO129" i="1"/>
  <c r="AU129" i="1"/>
  <c r="BR70" i="1"/>
  <c r="CO70" i="1"/>
  <c r="AU70" i="1"/>
  <c r="BJ129" i="1"/>
  <c r="CG129" i="1"/>
  <c r="AM129" i="1"/>
  <c r="BJ70" i="1"/>
  <c r="CG70" i="1"/>
  <c r="AM70" i="1"/>
  <c r="BB129" i="1"/>
  <c r="BY129" i="1"/>
  <c r="AE129" i="1"/>
  <c r="BB70" i="1"/>
  <c r="BY70" i="1"/>
  <c r="AE70" i="1"/>
  <c r="BN128" i="1"/>
  <c r="AQ128" i="1"/>
  <c r="CK128" i="1"/>
  <c r="BN69" i="1"/>
  <c r="AQ69" i="1"/>
  <c r="CK69" i="1"/>
  <c r="BF128" i="1"/>
  <c r="AI128" i="1"/>
  <c r="CC128" i="1"/>
  <c r="BF69" i="1"/>
  <c r="CC69" i="1"/>
  <c r="AI69" i="1"/>
  <c r="BR127" i="1"/>
  <c r="AU127" i="1"/>
  <c r="CO127" i="1"/>
  <c r="BR68" i="1"/>
  <c r="CO68" i="1"/>
  <c r="AU68" i="1"/>
  <c r="BJ127" i="1"/>
  <c r="CG127" i="1"/>
  <c r="AM127" i="1"/>
  <c r="BJ68" i="1"/>
  <c r="CG68" i="1"/>
  <c r="AM68" i="1"/>
  <c r="BB127" i="1"/>
  <c r="BY127" i="1"/>
  <c r="AE127" i="1"/>
  <c r="BB68" i="1"/>
  <c r="AE68" i="1"/>
  <c r="BY68" i="1"/>
  <c r="BN126" i="1"/>
  <c r="CK126" i="1"/>
  <c r="AQ126" i="1"/>
  <c r="BN67" i="1"/>
  <c r="CK67" i="1"/>
  <c r="AQ67" i="1"/>
  <c r="BF126" i="1"/>
  <c r="CC126" i="1"/>
  <c r="AI126" i="1"/>
  <c r="BF67" i="1"/>
  <c r="CC67" i="1"/>
  <c r="AI67" i="1"/>
  <c r="BU43" i="5"/>
  <c r="BR125" i="1"/>
  <c r="CO125" i="1"/>
  <c r="AU125" i="1"/>
  <c r="BR66" i="1"/>
  <c r="CO66" i="1"/>
  <c r="AU66" i="1"/>
  <c r="BM43" i="5"/>
  <c r="BJ125" i="1"/>
  <c r="AM125" i="1"/>
  <c r="CG125" i="1"/>
  <c r="BJ66" i="1"/>
  <c r="AM66" i="1"/>
  <c r="CG66" i="1"/>
  <c r="BE43" i="5"/>
  <c r="BB125" i="1"/>
  <c r="AE125" i="1"/>
  <c r="BY125" i="1"/>
  <c r="BB66" i="1"/>
  <c r="BY66" i="1"/>
  <c r="AE66" i="1"/>
  <c r="BN124" i="1"/>
  <c r="AQ124" i="1"/>
  <c r="CK124" i="1"/>
  <c r="BN65" i="1"/>
  <c r="CK65" i="1"/>
  <c r="AQ65" i="1"/>
  <c r="BF124" i="1"/>
  <c r="CC124" i="1"/>
  <c r="AI124" i="1"/>
  <c r="BF65" i="1"/>
  <c r="CC65" i="1"/>
  <c r="AI65" i="1"/>
  <c r="BH160" i="1"/>
  <c r="CE160" i="1"/>
  <c r="AK160" i="1"/>
  <c r="BH101" i="1"/>
  <c r="CE101" i="1"/>
  <c r="AK101" i="1"/>
  <c r="BP158" i="1"/>
  <c r="CM158" i="1"/>
  <c r="AS158" i="1"/>
  <c r="BP99" i="1"/>
  <c r="CM99" i="1"/>
  <c r="AS99" i="1"/>
  <c r="BD157" i="1"/>
  <c r="AG157" i="1"/>
  <c r="CA157" i="1"/>
  <c r="BD98" i="1"/>
  <c r="CA98" i="1"/>
  <c r="AG98" i="1"/>
  <c r="BL155" i="1"/>
  <c r="CI155" i="1"/>
  <c r="AO155" i="1"/>
  <c r="BL96" i="1"/>
  <c r="CI96" i="1"/>
  <c r="AO96" i="1"/>
  <c r="AZ155" i="1"/>
  <c r="BW154" i="1"/>
  <c r="AC154" i="1"/>
  <c r="AZ96" i="1"/>
  <c r="BW95" i="1"/>
  <c r="AC95" i="1"/>
  <c r="BH152" i="1"/>
  <c r="CE152" i="1"/>
  <c r="AK152" i="1"/>
  <c r="BH93" i="1"/>
  <c r="CE93" i="1"/>
  <c r="AK93" i="1"/>
  <c r="BP150" i="1"/>
  <c r="CM150" i="1"/>
  <c r="AS150" i="1"/>
  <c r="BP91" i="1"/>
  <c r="CM91" i="1"/>
  <c r="AS91" i="1"/>
  <c r="BD149" i="1"/>
  <c r="CA149" i="1"/>
  <c r="AG149" i="1"/>
  <c r="BD90" i="1"/>
  <c r="CA90" i="1"/>
  <c r="AG90" i="1"/>
  <c r="BL147" i="1"/>
  <c r="CI147" i="1"/>
  <c r="AO147" i="1"/>
  <c r="CI88" i="1"/>
  <c r="BL88" i="1"/>
  <c r="AO88" i="1"/>
  <c r="AZ147" i="1"/>
  <c r="BW146" i="1"/>
  <c r="AC146" i="1"/>
  <c r="BW87" i="1"/>
  <c r="AC87" i="1"/>
  <c r="AZ88" i="1"/>
  <c r="AZ145" i="1"/>
  <c r="BW144" i="1"/>
  <c r="AC144" i="1"/>
  <c r="BW85" i="1"/>
  <c r="AZ86" i="1"/>
  <c r="AC85" i="1"/>
  <c r="BH142" i="1"/>
  <c r="CE142" i="1"/>
  <c r="AK142" i="1"/>
  <c r="CE83" i="1"/>
  <c r="BH83" i="1"/>
  <c r="AK83" i="1"/>
  <c r="BP140" i="1"/>
  <c r="CM140" i="1"/>
  <c r="AS140" i="1"/>
  <c r="CM81" i="1"/>
  <c r="BP81" i="1"/>
  <c r="AS81" i="1"/>
  <c r="BD139" i="1"/>
  <c r="CA139" i="1"/>
  <c r="AG139" i="1"/>
  <c r="CA80" i="1"/>
  <c r="BD80" i="1"/>
  <c r="AG80" i="1"/>
  <c r="BL137" i="1"/>
  <c r="CI137" i="1"/>
  <c r="AO137" i="1"/>
  <c r="CI78" i="1"/>
  <c r="BL78" i="1"/>
  <c r="AO78" i="1"/>
  <c r="BL135" i="1"/>
  <c r="CI135" i="1"/>
  <c r="AO135" i="1"/>
  <c r="CI76" i="1"/>
  <c r="BL76" i="1"/>
  <c r="BL133" i="1"/>
  <c r="CI133" i="1"/>
  <c r="AO133" i="1"/>
  <c r="CI74" i="1"/>
  <c r="AO74" i="1"/>
  <c r="BL74" i="1"/>
  <c r="AZ133" i="1"/>
  <c r="BW132" i="1"/>
  <c r="AC132" i="1"/>
  <c r="BW73" i="1"/>
  <c r="AC73" i="1"/>
  <c r="AZ74" i="1"/>
  <c r="BH130" i="1"/>
  <c r="CE130" i="1"/>
  <c r="AK130" i="1"/>
  <c r="CE71" i="1"/>
  <c r="AK71" i="1"/>
  <c r="BH71" i="1"/>
  <c r="BD129" i="1"/>
  <c r="CA129" i="1"/>
  <c r="AG129" i="1"/>
  <c r="CA70" i="1"/>
  <c r="AG70" i="1"/>
  <c r="BD70" i="1"/>
  <c r="AZ129" i="1"/>
  <c r="BW128" i="1"/>
  <c r="AC128" i="1"/>
  <c r="BW69" i="1"/>
  <c r="AC69" i="1"/>
  <c r="AZ70" i="1"/>
  <c r="BP126" i="1"/>
  <c r="CM126" i="1"/>
  <c r="AS126" i="1"/>
  <c r="CM67" i="1"/>
  <c r="AS67" i="1"/>
  <c r="BP67" i="1"/>
  <c r="BL125" i="1"/>
  <c r="CI125" i="1"/>
  <c r="AO125" i="1"/>
  <c r="CI66" i="1"/>
  <c r="AO66" i="1"/>
  <c r="BL66" i="1"/>
  <c r="BH124" i="1"/>
  <c r="CE124" i="1"/>
  <c r="AK124" i="1"/>
  <c r="CE65" i="1"/>
  <c r="AK65" i="1"/>
  <c r="BH65" i="1"/>
  <c r="BR123" i="1"/>
  <c r="CO123" i="1"/>
  <c r="AU123" i="1"/>
  <c r="CO64" i="1"/>
  <c r="BR64" i="1"/>
  <c r="AU64" i="1"/>
  <c r="BM160" i="1"/>
  <c r="CJ160" i="1"/>
  <c r="AP160" i="1"/>
  <c r="CJ101" i="1"/>
  <c r="BM101" i="1"/>
  <c r="AP101" i="1"/>
  <c r="BI159" i="1"/>
  <c r="CF159" i="1"/>
  <c r="AL159" i="1"/>
  <c r="CF100" i="1"/>
  <c r="BI100" i="1"/>
  <c r="AL100" i="1"/>
  <c r="BE158" i="1"/>
  <c r="CB158" i="1"/>
  <c r="AH158" i="1"/>
  <c r="CB99" i="1"/>
  <c r="BE99" i="1"/>
  <c r="AH99" i="1"/>
  <c r="BA157" i="1"/>
  <c r="BX157" i="1"/>
  <c r="AD157" i="1"/>
  <c r="BX98" i="1"/>
  <c r="BA98" i="1"/>
  <c r="AD98" i="1"/>
  <c r="BQ155" i="1"/>
  <c r="CN155" i="1"/>
  <c r="AT155" i="1"/>
  <c r="CN96" i="1"/>
  <c r="BQ96" i="1"/>
  <c r="AT96" i="1"/>
  <c r="BM154" i="1"/>
  <c r="CJ154" i="1"/>
  <c r="AP154" i="1"/>
  <c r="CJ95" i="1"/>
  <c r="BM95" i="1"/>
  <c r="AP95" i="1"/>
  <c r="BI153" i="1"/>
  <c r="CF153" i="1"/>
  <c r="AL153" i="1"/>
  <c r="CF94" i="1"/>
  <c r="BI94" i="1"/>
  <c r="AL94" i="1"/>
  <c r="BE152" i="1"/>
  <c r="CB152" i="1"/>
  <c r="AH152" i="1"/>
  <c r="CB93" i="1"/>
  <c r="BE93" i="1"/>
  <c r="AH93" i="1"/>
  <c r="BA151" i="1"/>
  <c r="BX151" i="1"/>
  <c r="AD151" i="1"/>
  <c r="BX92" i="1"/>
  <c r="BA92" i="1"/>
  <c r="AD92" i="1"/>
  <c r="BQ149" i="1"/>
  <c r="CN149" i="1"/>
  <c r="AT149" i="1"/>
  <c r="CN90" i="1"/>
  <c r="BQ90" i="1"/>
  <c r="AT90" i="1"/>
  <c r="BM148" i="1"/>
  <c r="CJ148" i="1"/>
  <c r="AP148" i="1"/>
  <c r="CJ89" i="1"/>
  <c r="BM89" i="1"/>
  <c r="AP89" i="1"/>
  <c r="BI147" i="1"/>
  <c r="CF147" i="1"/>
  <c r="AL147" i="1"/>
  <c r="CF88" i="1"/>
  <c r="BI88" i="1"/>
  <c r="AL88" i="1"/>
  <c r="BE146" i="1"/>
  <c r="CB146" i="1"/>
  <c r="AH146" i="1"/>
  <c r="CB87" i="1"/>
  <c r="BE87" i="1"/>
  <c r="AH87" i="1"/>
  <c r="BA145" i="1"/>
  <c r="BX145" i="1"/>
  <c r="AD145" i="1"/>
  <c r="BX86" i="1"/>
  <c r="BA86" i="1"/>
  <c r="AD86" i="1"/>
  <c r="BI143" i="1"/>
  <c r="CF143" i="1"/>
  <c r="AL143" i="1"/>
  <c r="CF84" i="1"/>
  <c r="BI84" i="1"/>
  <c r="AL84" i="1"/>
  <c r="BE142" i="1"/>
  <c r="CB142" i="1"/>
  <c r="AH142" i="1"/>
  <c r="CB83" i="1"/>
  <c r="BE83" i="1"/>
  <c r="AH83" i="1"/>
  <c r="BA141" i="1"/>
  <c r="BX141" i="1"/>
  <c r="AD141" i="1"/>
  <c r="BA82" i="1"/>
  <c r="BX82" i="1"/>
  <c r="AD82" i="1"/>
  <c r="BQ139" i="1"/>
  <c r="CN139" i="1"/>
  <c r="AT139" i="1"/>
  <c r="BQ80" i="1"/>
  <c r="CN80" i="1"/>
  <c r="AT80" i="1"/>
  <c r="BE138" i="1"/>
  <c r="CB138" i="1"/>
  <c r="AH138" i="1"/>
  <c r="BE79" i="1"/>
  <c r="CB79" i="1"/>
  <c r="AH79" i="1"/>
  <c r="BA137" i="1"/>
  <c r="BX137" i="1"/>
  <c r="AD137" i="1"/>
  <c r="BA78" i="1"/>
  <c r="BX78" i="1"/>
  <c r="AD78" i="1"/>
  <c r="BQ135" i="1"/>
  <c r="CN135" i="1"/>
  <c r="AT135" i="1"/>
  <c r="BQ76" i="1"/>
  <c r="CN76" i="1"/>
  <c r="AT76" i="1"/>
  <c r="BM134" i="1"/>
  <c r="CJ134" i="1"/>
  <c r="AP134" i="1"/>
  <c r="BM75" i="1"/>
  <c r="CJ75" i="1"/>
  <c r="AP75" i="1"/>
  <c r="BI133" i="1"/>
  <c r="CF133" i="1"/>
  <c r="AL133" i="1"/>
  <c r="BI74" i="1"/>
  <c r="CF74" i="1"/>
  <c r="AL74" i="1"/>
  <c r="BE132" i="1"/>
  <c r="CB132" i="1"/>
  <c r="AH132" i="1"/>
  <c r="BE73" i="1"/>
  <c r="CB73" i="1"/>
  <c r="AH73" i="1"/>
  <c r="BA131" i="1"/>
  <c r="BX131" i="1"/>
  <c r="AD131" i="1"/>
  <c r="BA72" i="1"/>
  <c r="BX72" i="1"/>
  <c r="AD72" i="1"/>
  <c r="BI129" i="1"/>
  <c r="CF129" i="1"/>
  <c r="AL129" i="1"/>
  <c r="BI70" i="1"/>
  <c r="CF70" i="1"/>
  <c r="AL70" i="1"/>
  <c r="BE128" i="1"/>
  <c r="CB128" i="1"/>
  <c r="AH128" i="1"/>
  <c r="BE69" i="1"/>
  <c r="CB69" i="1"/>
  <c r="AH69" i="1"/>
  <c r="BM126" i="1"/>
  <c r="CJ126" i="1"/>
  <c r="AP126" i="1"/>
  <c r="BM67" i="1"/>
  <c r="CJ67" i="1"/>
  <c r="AP67" i="1"/>
  <c r="BI125" i="1"/>
  <c r="CF125" i="1"/>
  <c r="AL125" i="1"/>
  <c r="BI66" i="1"/>
  <c r="CF66" i="1"/>
  <c r="AL66" i="1"/>
  <c r="BE124" i="1"/>
  <c r="CB124" i="1"/>
  <c r="AH124" i="1"/>
  <c r="BE65" i="1"/>
  <c r="CB65" i="1"/>
  <c r="AH65" i="1"/>
  <c r="BL43" i="5"/>
  <c r="BI123" i="1"/>
  <c r="AL123" i="1"/>
  <c r="CF123" i="1"/>
  <c r="CF64" i="1"/>
  <c r="AL64" i="1"/>
  <c r="BI64" i="1"/>
  <c r="BP159" i="1"/>
  <c r="CM159" i="1"/>
  <c r="AS159" i="1"/>
  <c r="CM100" i="1"/>
  <c r="BP100" i="1"/>
  <c r="AS100" i="1"/>
  <c r="BL158" i="1"/>
  <c r="CI158" i="1"/>
  <c r="AO158" i="1"/>
  <c r="CI99" i="1"/>
  <c r="BL99" i="1"/>
  <c r="AO99" i="1"/>
  <c r="BH157" i="1"/>
  <c r="CE157" i="1"/>
  <c r="AK157" i="1"/>
  <c r="CE98" i="1"/>
  <c r="AK98" i="1"/>
  <c r="BH98" i="1"/>
  <c r="BD156" i="1"/>
  <c r="CA156" i="1"/>
  <c r="AG156" i="1"/>
  <c r="CA97" i="1"/>
  <c r="BD97" i="1"/>
  <c r="AG97" i="1"/>
  <c r="AZ156" i="1"/>
  <c r="BW155" i="1"/>
  <c r="AC155" i="1"/>
  <c r="BW96" i="1"/>
  <c r="AC96" i="1"/>
  <c r="AZ97" i="1"/>
  <c r="BP153" i="1"/>
  <c r="CM153" i="1"/>
  <c r="AS153" i="1"/>
  <c r="CM94" i="1"/>
  <c r="BP94" i="1"/>
  <c r="AS94" i="1"/>
  <c r="BD152" i="1"/>
  <c r="CA152" i="1"/>
  <c r="AG152" i="1"/>
  <c r="CA93" i="1"/>
  <c r="BD93" i="1"/>
  <c r="AG93" i="1"/>
  <c r="AZ152" i="1"/>
  <c r="BW151" i="1"/>
  <c r="AC151" i="1"/>
  <c r="BW92" i="1"/>
  <c r="AC92" i="1"/>
  <c r="AZ93" i="1"/>
  <c r="BP149" i="1"/>
  <c r="CM149" i="1"/>
  <c r="AS149" i="1"/>
  <c r="CM90" i="1"/>
  <c r="BP90" i="1"/>
  <c r="AS90" i="1"/>
  <c r="BL148" i="1"/>
  <c r="CI148" i="1"/>
  <c r="AO148" i="1"/>
  <c r="CI89" i="1"/>
  <c r="AO89" i="1"/>
  <c r="BL89" i="1"/>
  <c r="BH147" i="1"/>
  <c r="CE147" i="1"/>
  <c r="AK147" i="1"/>
  <c r="CE88" i="1"/>
  <c r="BH88" i="1"/>
  <c r="AK88" i="1"/>
  <c r="BD146" i="1"/>
  <c r="CA146" i="1"/>
  <c r="AG146" i="1"/>
  <c r="BD87" i="1"/>
  <c r="CA87" i="1"/>
  <c r="AG87" i="1"/>
  <c r="AZ146" i="1"/>
  <c r="BW145" i="1"/>
  <c r="AC145" i="1"/>
  <c r="AZ87" i="1"/>
  <c r="BW86" i="1"/>
  <c r="AC86" i="1"/>
  <c r="BP143" i="1"/>
  <c r="CM143" i="1"/>
  <c r="AS143" i="1"/>
  <c r="BP84" i="1"/>
  <c r="CM84" i="1"/>
  <c r="AS84" i="1"/>
  <c r="BL142" i="1"/>
  <c r="CI142" i="1"/>
  <c r="AO142" i="1"/>
  <c r="BL83" i="1"/>
  <c r="CI83" i="1"/>
  <c r="AO83" i="1"/>
  <c r="AZ142" i="1"/>
  <c r="BW141" i="1"/>
  <c r="AC141" i="1"/>
  <c r="AZ83" i="1"/>
  <c r="BW82" i="1"/>
  <c r="AC82" i="1"/>
  <c r="BP139" i="1"/>
  <c r="CM139" i="1"/>
  <c r="AS139" i="1"/>
  <c r="BP80" i="1"/>
  <c r="CM80" i="1"/>
  <c r="AS80" i="1"/>
  <c r="BL138" i="1"/>
  <c r="CI138" i="1"/>
  <c r="AO138" i="1"/>
  <c r="BL79" i="1"/>
  <c r="CI79" i="1"/>
  <c r="AO79" i="1"/>
  <c r="BH137" i="1"/>
  <c r="AK137" i="1"/>
  <c r="CE137" i="1"/>
  <c r="BH78" i="1"/>
  <c r="CE78" i="1"/>
  <c r="AK78" i="1"/>
  <c r="BD136" i="1"/>
  <c r="CA136" i="1"/>
  <c r="AG136" i="1"/>
  <c r="BD77" i="1"/>
  <c r="CA77" i="1"/>
  <c r="AG77" i="1"/>
  <c r="AZ136" i="1"/>
  <c r="BW135" i="1"/>
  <c r="AC135" i="1"/>
  <c r="AZ77" i="1"/>
  <c r="BW76" i="1"/>
  <c r="AC76" i="1"/>
  <c r="BP133" i="1"/>
  <c r="CM133" i="1"/>
  <c r="AS133" i="1"/>
  <c r="BP74" i="1"/>
  <c r="CM74" i="1"/>
  <c r="AS74" i="1"/>
  <c r="AZ134" i="1"/>
  <c r="BW133" i="1"/>
  <c r="AC133" i="1"/>
  <c r="AZ75" i="1"/>
  <c r="BW74" i="1"/>
  <c r="AC74" i="1"/>
  <c r="BP131" i="1"/>
  <c r="CM131" i="1"/>
  <c r="AS131" i="1"/>
  <c r="BP72" i="1"/>
  <c r="CM72" i="1"/>
  <c r="AS72" i="1"/>
  <c r="BL130" i="1"/>
  <c r="CI130" i="1"/>
  <c r="AO130" i="1"/>
  <c r="BL71" i="1"/>
  <c r="CI71" i="1"/>
  <c r="AO71" i="1"/>
  <c r="AZ130" i="1"/>
  <c r="BW129" i="1"/>
  <c r="AC129" i="1"/>
  <c r="AZ71" i="1"/>
  <c r="BW70" i="1"/>
  <c r="AC70" i="1"/>
  <c r="AZ128" i="1"/>
  <c r="AC127" i="1"/>
  <c r="BW127" i="1"/>
  <c r="AZ69" i="1"/>
  <c r="BW68" i="1"/>
  <c r="AC68" i="1"/>
  <c r="BP42" i="5"/>
  <c r="BS42" i="5"/>
  <c r="BP123" i="1"/>
  <c r="CM123" i="1"/>
  <c r="AS123" i="1"/>
  <c r="CM64" i="1"/>
  <c r="AS64" i="1"/>
  <c r="BP64" i="1"/>
  <c r="BK42" i="5"/>
  <c r="BH123" i="1"/>
  <c r="CE123" i="1"/>
  <c r="AK123" i="1"/>
  <c r="BH64" i="1"/>
  <c r="CE64" i="1"/>
  <c r="AK64" i="1"/>
  <c r="BS160" i="1"/>
  <c r="AV160" i="1"/>
  <c r="CP160" i="1"/>
  <c r="AV101" i="1"/>
  <c r="CP101" i="1"/>
  <c r="BS101" i="1"/>
  <c r="BK160" i="1"/>
  <c r="CH160" i="1"/>
  <c r="AN160" i="1"/>
  <c r="AN101" i="1"/>
  <c r="CH101" i="1"/>
  <c r="BK101" i="1"/>
  <c r="BC160" i="1"/>
  <c r="BZ160" i="1"/>
  <c r="AF160" i="1"/>
  <c r="BZ101" i="1"/>
  <c r="AF101" i="1"/>
  <c r="BC101" i="1"/>
  <c r="BO159" i="1"/>
  <c r="CL159" i="1"/>
  <c r="AR159" i="1"/>
  <c r="BO100" i="1"/>
  <c r="AR100" i="1"/>
  <c r="CL100" i="1"/>
  <c r="BG159" i="1"/>
  <c r="CD159" i="1"/>
  <c r="AJ159" i="1"/>
  <c r="CD100" i="1"/>
  <c r="BG100" i="1"/>
  <c r="AJ100" i="1"/>
  <c r="BS158" i="1"/>
  <c r="CP158" i="1"/>
  <c r="AV158" i="1"/>
  <c r="CP99" i="1"/>
  <c r="BS99" i="1"/>
  <c r="AV99" i="1"/>
  <c r="BK158" i="1"/>
  <c r="CH158" i="1"/>
  <c r="AN158" i="1"/>
  <c r="CH99" i="1"/>
  <c r="AN99" i="1"/>
  <c r="BK99" i="1"/>
  <c r="BC158" i="1"/>
  <c r="BZ158" i="1"/>
  <c r="AF158" i="1"/>
  <c r="BC99" i="1"/>
  <c r="AF99" i="1"/>
  <c r="BZ99" i="1"/>
  <c r="BO157" i="1"/>
  <c r="AR157" i="1"/>
  <c r="CL157" i="1"/>
  <c r="AR98" i="1"/>
  <c r="CL98" i="1"/>
  <c r="BO98" i="1"/>
  <c r="BG157" i="1"/>
  <c r="CD157" i="1"/>
  <c r="AJ157" i="1"/>
  <c r="BG98" i="1"/>
  <c r="AJ98" i="1"/>
  <c r="CD98" i="1"/>
  <c r="BS156" i="1"/>
  <c r="CP156" i="1"/>
  <c r="AV156" i="1"/>
  <c r="CP97" i="1"/>
  <c r="AV97" i="1"/>
  <c r="BS97" i="1"/>
  <c r="BK156" i="1"/>
  <c r="CH156" i="1"/>
  <c r="AN156" i="1"/>
  <c r="BK97" i="1"/>
  <c r="CH97" i="1"/>
  <c r="AN97" i="1"/>
  <c r="BC156" i="1"/>
  <c r="AF156" i="1"/>
  <c r="BZ156" i="1"/>
  <c r="BZ97" i="1"/>
  <c r="BC97" i="1"/>
  <c r="AF97" i="1"/>
  <c r="BO155" i="1"/>
  <c r="CL155" i="1"/>
  <c r="AR155" i="1"/>
  <c r="CL96" i="1"/>
  <c r="BO96" i="1"/>
  <c r="AR96" i="1"/>
  <c r="BG155" i="1"/>
  <c r="CD155" i="1"/>
  <c r="AJ155" i="1"/>
  <c r="CD96" i="1"/>
  <c r="AJ96" i="1"/>
  <c r="BG96" i="1"/>
  <c r="BS154" i="1"/>
  <c r="AV154" i="1"/>
  <c r="CP154" i="1"/>
  <c r="BS95" i="1"/>
  <c r="CP95" i="1"/>
  <c r="AV95" i="1"/>
  <c r="BK154" i="1"/>
  <c r="CH154" i="1"/>
  <c r="AN154" i="1"/>
  <c r="AN95" i="1"/>
  <c r="CH95" i="1"/>
  <c r="BK95" i="1"/>
  <c r="BC154" i="1"/>
  <c r="AF154" i="1"/>
  <c r="BZ154" i="1"/>
  <c r="AF95" i="1"/>
  <c r="BZ95" i="1"/>
  <c r="BC95" i="1"/>
  <c r="BO153" i="1"/>
  <c r="AR153" i="1"/>
  <c r="CL153" i="1"/>
  <c r="CL94" i="1"/>
  <c r="AR94" i="1"/>
  <c r="BO94" i="1"/>
  <c r="BG153" i="1"/>
  <c r="CD153" i="1"/>
  <c r="AJ153" i="1"/>
  <c r="BG94" i="1"/>
  <c r="CD94" i="1"/>
  <c r="AJ94" i="1"/>
  <c r="BS152" i="1"/>
  <c r="CP152" i="1"/>
  <c r="AV152" i="1"/>
  <c r="CP93" i="1"/>
  <c r="BS93" i="1"/>
  <c r="AV93" i="1"/>
  <c r="BK152" i="1"/>
  <c r="CH152" i="1"/>
  <c r="AN152" i="1"/>
  <c r="BK93" i="1"/>
  <c r="CH93" i="1"/>
  <c r="AN93" i="1"/>
  <c r="BC152" i="1"/>
  <c r="BZ152" i="1"/>
  <c r="AF152" i="1"/>
  <c r="BZ93" i="1"/>
  <c r="AF93" i="1"/>
  <c r="BC93" i="1"/>
  <c r="BO151" i="1"/>
  <c r="AR151" i="1"/>
  <c r="CL151" i="1"/>
  <c r="BO92" i="1"/>
  <c r="CL92" i="1"/>
  <c r="AR92" i="1"/>
  <c r="BG151" i="1"/>
  <c r="AJ151" i="1"/>
  <c r="CD151" i="1"/>
  <c r="AJ92" i="1"/>
  <c r="CD92" i="1"/>
  <c r="BG92" i="1"/>
  <c r="BS150" i="1"/>
  <c r="CP150" i="1"/>
  <c r="AV150" i="1"/>
  <c r="AV91" i="1"/>
  <c r="CP91" i="1"/>
  <c r="BS91" i="1"/>
  <c r="BK150" i="1"/>
  <c r="CH150" i="1"/>
  <c r="AN150" i="1"/>
  <c r="CH91" i="1"/>
  <c r="AN91" i="1"/>
  <c r="BK91" i="1"/>
  <c r="BC150" i="1"/>
  <c r="BZ150" i="1"/>
  <c r="AF150" i="1"/>
  <c r="BC91" i="1"/>
  <c r="BZ91" i="1"/>
  <c r="AF91" i="1"/>
  <c r="BO149" i="1"/>
  <c r="AR149" i="1"/>
  <c r="CL149" i="1"/>
  <c r="CL90" i="1"/>
  <c r="BO90" i="1"/>
  <c r="AR90" i="1"/>
  <c r="BG149" i="1"/>
  <c r="AJ149" i="1"/>
  <c r="CD149" i="1"/>
  <c r="BG90" i="1"/>
  <c r="CD90" i="1"/>
  <c r="AJ90" i="1"/>
  <c r="BS148" i="1"/>
  <c r="CP148" i="1"/>
  <c r="AV148" i="1"/>
  <c r="CP89" i="1"/>
  <c r="AV89" i="1"/>
  <c r="BS89" i="1"/>
  <c r="BK148" i="1"/>
  <c r="CH148" i="1"/>
  <c r="AN148" i="1"/>
  <c r="BK89" i="1"/>
  <c r="CH89" i="1"/>
  <c r="AN89" i="1"/>
  <c r="BC148" i="1"/>
  <c r="AF148" i="1"/>
  <c r="BZ148" i="1"/>
  <c r="AF89" i="1"/>
  <c r="BZ89" i="1"/>
  <c r="BC89" i="1"/>
  <c r="BO147" i="1"/>
  <c r="AR147" i="1"/>
  <c r="CL147" i="1"/>
  <c r="BO88" i="1"/>
  <c r="AR88" i="1"/>
  <c r="CL88" i="1"/>
  <c r="BG147" i="1"/>
  <c r="CD147" i="1"/>
  <c r="AJ147" i="1"/>
  <c r="CD88" i="1"/>
  <c r="BG88" i="1"/>
  <c r="AJ88" i="1"/>
  <c r="BS146" i="1"/>
  <c r="CP146" i="1"/>
  <c r="AV146" i="1"/>
  <c r="CP87" i="1"/>
  <c r="BS87" i="1"/>
  <c r="AV87" i="1"/>
  <c r="BK146" i="1"/>
  <c r="CH146" i="1"/>
  <c r="AN146" i="1"/>
  <c r="CH87" i="1"/>
  <c r="AN87" i="1"/>
  <c r="BK87" i="1"/>
  <c r="BC146" i="1"/>
  <c r="BZ146" i="1"/>
  <c r="AF146" i="1"/>
  <c r="AF87" i="1"/>
  <c r="BC87" i="1"/>
  <c r="BZ87" i="1"/>
  <c r="BO145" i="1"/>
  <c r="CL145" i="1"/>
  <c r="AR145" i="1"/>
  <c r="CL86" i="1"/>
  <c r="BO86" i="1"/>
  <c r="AR86" i="1"/>
  <c r="BG145" i="1"/>
  <c r="AJ145" i="1"/>
  <c r="CD145" i="1"/>
  <c r="CD86" i="1"/>
  <c r="AJ86" i="1"/>
  <c r="BG86" i="1"/>
  <c r="BS144" i="1"/>
  <c r="CP144" i="1"/>
  <c r="AV144" i="1"/>
  <c r="CP85" i="1"/>
  <c r="BS85" i="1"/>
  <c r="AV85" i="1"/>
  <c r="BK144" i="1"/>
  <c r="AN144" i="1"/>
  <c r="CH144" i="1"/>
  <c r="AN85" i="1"/>
  <c r="BK85" i="1"/>
  <c r="CH85" i="1"/>
  <c r="BC144" i="1"/>
  <c r="BZ144" i="1"/>
  <c r="AF144" i="1"/>
  <c r="BZ85" i="1"/>
  <c r="BC85" i="1"/>
  <c r="AF85" i="1"/>
  <c r="BO143" i="1"/>
  <c r="CL143" i="1"/>
  <c r="AR143" i="1"/>
  <c r="CL84" i="1"/>
  <c r="BO84" i="1"/>
  <c r="AR84" i="1"/>
  <c r="BG143" i="1"/>
  <c r="CD143" i="1"/>
  <c r="AJ143" i="1"/>
  <c r="CD84" i="1"/>
  <c r="AJ84" i="1"/>
  <c r="BG84" i="1"/>
  <c r="BS142" i="1"/>
  <c r="AV142" i="1"/>
  <c r="CP142" i="1"/>
  <c r="AV83" i="1"/>
  <c r="BS83" i="1"/>
  <c r="CP83" i="1"/>
  <c r="BK142" i="1"/>
  <c r="CH142" i="1"/>
  <c r="AN142" i="1"/>
  <c r="CH83" i="1"/>
  <c r="BK83" i="1"/>
  <c r="AN83" i="1"/>
  <c r="BC142" i="1"/>
  <c r="BZ142" i="1"/>
  <c r="AF142" i="1"/>
  <c r="BZ83" i="1"/>
  <c r="AF83" i="1"/>
  <c r="BC83" i="1"/>
  <c r="BO141" i="1"/>
  <c r="CL141" i="1"/>
  <c r="AR141" i="1"/>
  <c r="CL82" i="1"/>
  <c r="BO82" i="1"/>
  <c r="AR82" i="1"/>
  <c r="BG141" i="1"/>
  <c r="AJ141" i="1"/>
  <c r="CD141" i="1"/>
  <c r="BG82" i="1"/>
  <c r="AJ82" i="1"/>
  <c r="CD82" i="1"/>
  <c r="BS140" i="1"/>
  <c r="CP140" i="1"/>
  <c r="AV140" i="1"/>
  <c r="CP81" i="1"/>
  <c r="AV81" i="1"/>
  <c r="BS81" i="1"/>
  <c r="BK140" i="1"/>
  <c r="CH140" i="1"/>
  <c r="AN140" i="1"/>
  <c r="CH81" i="1"/>
  <c r="BK81" i="1"/>
  <c r="AN81" i="1"/>
  <c r="BC140" i="1"/>
  <c r="BZ140" i="1"/>
  <c r="AF140" i="1"/>
  <c r="BZ81" i="1"/>
  <c r="AF81" i="1"/>
  <c r="BC81" i="1"/>
  <c r="BO139" i="1"/>
  <c r="CL139" i="1"/>
  <c r="AR139" i="1"/>
  <c r="AR80" i="1"/>
  <c r="BO80" i="1"/>
  <c r="CL80" i="1"/>
  <c r="BG139" i="1"/>
  <c r="CD139" i="1"/>
  <c r="AJ139" i="1"/>
  <c r="CD80" i="1"/>
  <c r="AJ80" i="1"/>
  <c r="BG80" i="1"/>
  <c r="BS138" i="1"/>
  <c r="CP138" i="1"/>
  <c r="AV138" i="1"/>
  <c r="CP79" i="1"/>
  <c r="AV79" i="1"/>
  <c r="BS79" i="1"/>
  <c r="BK138" i="1"/>
  <c r="CH138" i="1"/>
  <c r="AN138" i="1"/>
  <c r="CH79" i="1"/>
  <c r="BK79" i="1"/>
  <c r="AN79" i="1"/>
  <c r="BC138" i="1"/>
  <c r="AF138" i="1"/>
  <c r="BZ138" i="1"/>
  <c r="BC79" i="1"/>
  <c r="AF79" i="1"/>
  <c r="BZ79" i="1"/>
  <c r="BO137" i="1"/>
  <c r="CL137" i="1"/>
  <c r="AR137" i="1"/>
  <c r="CL78" i="1"/>
  <c r="AR78" i="1"/>
  <c r="BO78" i="1"/>
  <c r="BG137" i="1"/>
  <c r="CD137" i="1"/>
  <c r="AJ137" i="1"/>
  <c r="AJ78" i="1"/>
  <c r="CD78" i="1"/>
  <c r="BG78" i="1"/>
  <c r="BS136" i="1"/>
  <c r="CP136" i="1"/>
  <c r="AV136" i="1"/>
  <c r="CP77" i="1"/>
  <c r="AV77" i="1"/>
  <c r="BS77" i="1"/>
  <c r="BK136" i="1"/>
  <c r="AN136" i="1"/>
  <c r="CH136" i="1"/>
  <c r="AN77" i="1"/>
  <c r="BK77" i="1"/>
  <c r="CH77" i="1"/>
  <c r="BC136" i="1"/>
  <c r="BZ136" i="1"/>
  <c r="AF136" i="1"/>
  <c r="BZ77" i="1"/>
  <c r="AF77" i="1"/>
  <c r="BC77" i="1"/>
  <c r="BO135" i="1"/>
  <c r="AR135" i="1"/>
  <c r="CL135" i="1"/>
  <c r="AR76" i="1"/>
  <c r="CL76" i="1"/>
  <c r="BO76" i="1"/>
  <c r="BG135" i="1"/>
  <c r="CD135" i="1"/>
  <c r="AJ135" i="1"/>
  <c r="CD76" i="1"/>
  <c r="BG76" i="1"/>
  <c r="AJ76" i="1"/>
  <c r="BS134" i="1"/>
  <c r="AV134" i="1"/>
  <c r="CP134" i="1"/>
  <c r="BS75" i="1"/>
  <c r="CP75" i="1"/>
  <c r="AV75" i="1"/>
  <c r="BK134" i="1"/>
  <c r="CH134" i="1"/>
  <c r="AN134" i="1"/>
  <c r="CH75" i="1"/>
  <c r="AN75" i="1"/>
  <c r="BK75" i="1"/>
  <c r="BC134" i="1"/>
  <c r="BZ134" i="1"/>
  <c r="AF134" i="1"/>
  <c r="BZ75" i="1"/>
  <c r="BC75" i="1"/>
  <c r="AF75" i="1"/>
  <c r="BO133" i="1"/>
  <c r="CL133" i="1"/>
  <c r="AR133" i="1"/>
  <c r="CL74" i="1"/>
  <c r="BO74" i="1"/>
  <c r="AR74" i="1"/>
  <c r="BG133" i="1"/>
  <c r="AJ133" i="1"/>
  <c r="CD133" i="1"/>
  <c r="BG74" i="1"/>
  <c r="AJ74" i="1"/>
  <c r="CD74" i="1"/>
  <c r="BS132" i="1"/>
  <c r="CP132" i="1"/>
  <c r="AV132" i="1"/>
  <c r="CP73" i="1"/>
  <c r="AV73" i="1"/>
  <c r="BS73" i="1"/>
  <c r="BK132" i="1"/>
  <c r="CH132" i="1"/>
  <c r="AN132" i="1"/>
  <c r="CH73" i="1"/>
  <c r="BK73" i="1"/>
  <c r="AN73" i="1"/>
  <c r="BC132" i="1"/>
  <c r="BZ132" i="1"/>
  <c r="AF132" i="1"/>
  <c r="BZ73" i="1"/>
  <c r="AF73" i="1"/>
  <c r="BC73" i="1"/>
  <c r="BO131" i="1"/>
  <c r="AR131" i="1"/>
  <c r="CL131" i="1"/>
  <c r="BO72" i="1"/>
  <c r="CL72" i="1"/>
  <c r="AR72" i="1"/>
  <c r="BG131" i="1"/>
  <c r="CD131" i="1"/>
  <c r="AJ131" i="1"/>
  <c r="CD72" i="1"/>
  <c r="AJ72" i="1"/>
  <c r="BG72" i="1"/>
  <c r="BS130" i="1"/>
  <c r="CP130" i="1"/>
  <c r="AV130" i="1"/>
  <c r="CP71" i="1"/>
  <c r="BS71" i="1"/>
  <c r="AV71" i="1"/>
  <c r="BK130" i="1"/>
  <c r="CH130" i="1"/>
  <c r="AN130" i="1"/>
  <c r="CH71" i="1"/>
  <c r="BK71" i="1"/>
  <c r="AN71" i="1"/>
  <c r="BC130" i="1"/>
  <c r="AF130" i="1"/>
  <c r="BZ130" i="1"/>
  <c r="BC71" i="1"/>
  <c r="BZ71" i="1"/>
  <c r="AF71" i="1"/>
  <c r="BO129" i="1"/>
  <c r="CL129" i="1"/>
  <c r="AR129" i="1"/>
  <c r="CL70" i="1"/>
  <c r="AR70" i="1"/>
  <c r="BO70" i="1"/>
  <c r="BG129" i="1"/>
  <c r="CD129" i="1"/>
  <c r="AJ129" i="1"/>
  <c r="CD70" i="1"/>
  <c r="BG70" i="1"/>
  <c r="AJ70" i="1"/>
  <c r="BS128" i="1"/>
  <c r="CP128" i="1"/>
  <c r="AV128" i="1"/>
  <c r="CP69" i="1"/>
  <c r="BS69" i="1"/>
  <c r="AV69" i="1"/>
  <c r="BK128" i="1"/>
  <c r="AN128" i="1"/>
  <c r="CH128" i="1"/>
  <c r="BK69" i="1"/>
  <c r="CH69" i="1"/>
  <c r="AN69" i="1"/>
  <c r="BC128" i="1"/>
  <c r="BZ128" i="1"/>
  <c r="AF128" i="1"/>
  <c r="BZ69" i="1"/>
  <c r="AF69" i="1"/>
  <c r="BC69" i="1"/>
  <c r="BO127" i="1"/>
  <c r="AR127" i="1"/>
  <c r="CL127" i="1"/>
  <c r="CL68" i="1"/>
  <c r="BO68" i="1"/>
  <c r="AR68" i="1"/>
  <c r="BG127" i="1"/>
  <c r="CD127" i="1"/>
  <c r="AJ127" i="1"/>
  <c r="CD68" i="1"/>
  <c r="BG68" i="1"/>
  <c r="AJ68" i="1"/>
  <c r="BS126" i="1"/>
  <c r="AV126" i="1"/>
  <c r="CP126" i="1"/>
  <c r="BS67" i="1"/>
  <c r="AV67" i="1"/>
  <c r="CP67" i="1"/>
  <c r="BK126" i="1"/>
  <c r="CH126" i="1"/>
  <c r="AN126" i="1"/>
  <c r="CH67" i="1"/>
  <c r="AN67" i="1"/>
  <c r="BK67" i="1"/>
  <c r="BC126" i="1"/>
  <c r="AF126" i="1"/>
  <c r="BZ126" i="1"/>
  <c r="BZ67" i="1"/>
  <c r="BC67" i="1"/>
  <c r="AF67" i="1"/>
  <c r="BO125" i="1"/>
  <c r="CL125" i="1"/>
  <c r="AR125" i="1"/>
  <c r="CL66" i="1"/>
  <c r="BO66" i="1"/>
  <c r="AR66" i="1"/>
  <c r="BG125" i="1"/>
  <c r="AJ125" i="1"/>
  <c r="CD125" i="1"/>
  <c r="BG66" i="1"/>
  <c r="AJ66" i="1"/>
  <c r="CD66" i="1"/>
  <c r="BS124" i="1"/>
  <c r="CP124" i="1"/>
  <c r="AV124" i="1"/>
  <c r="CP65" i="1"/>
  <c r="AV65" i="1"/>
  <c r="BS65" i="1"/>
  <c r="BK124" i="1"/>
  <c r="CH124" i="1"/>
  <c r="AN124" i="1"/>
  <c r="CH65" i="1"/>
  <c r="BK65" i="1"/>
  <c r="AN65" i="1"/>
  <c r="BC124" i="1"/>
  <c r="BZ124" i="1"/>
  <c r="AF124" i="1"/>
  <c r="BZ65" i="1"/>
  <c r="BC65" i="1"/>
  <c r="AF65" i="1"/>
  <c r="BH43" i="5"/>
  <c r="BE123" i="1"/>
  <c r="CB123" i="1"/>
  <c r="AH123" i="1"/>
  <c r="BE64" i="1"/>
  <c r="CB64" i="1"/>
  <c r="AH64" i="1"/>
  <c r="BL159" i="1"/>
  <c r="AO159" i="1"/>
  <c r="CI159" i="1"/>
  <c r="BL100" i="1"/>
  <c r="CI100" i="1"/>
  <c r="AO100" i="1"/>
  <c r="AZ159" i="1"/>
  <c r="BW158" i="1"/>
  <c r="AC158" i="1"/>
  <c r="AZ100" i="1"/>
  <c r="BW99" i="1"/>
  <c r="AC99" i="1"/>
  <c r="BH156" i="1"/>
  <c r="CE156" i="1"/>
  <c r="AK156" i="1"/>
  <c r="BH97" i="1"/>
  <c r="CE97" i="1"/>
  <c r="AK97" i="1"/>
  <c r="BP154" i="1"/>
  <c r="CM154" i="1"/>
  <c r="AS154" i="1"/>
  <c r="BP95" i="1"/>
  <c r="CM95" i="1"/>
  <c r="AS95" i="1"/>
  <c r="BD153" i="1"/>
  <c r="CA153" i="1"/>
  <c r="AG153" i="1"/>
  <c r="BD94" i="1"/>
  <c r="CA94" i="1"/>
  <c r="AG94" i="1"/>
  <c r="BL151" i="1"/>
  <c r="CI151" i="1"/>
  <c r="AO151" i="1"/>
  <c r="BL92" i="1"/>
  <c r="CI92" i="1"/>
  <c r="AO92" i="1"/>
  <c r="AZ151" i="1"/>
  <c r="BW150" i="1"/>
  <c r="AC150" i="1"/>
  <c r="AZ92" i="1"/>
  <c r="BW91" i="1"/>
  <c r="AC91" i="1"/>
  <c r="AZ149" i="1"/>
  <c r="BW148" i="1"/>
  <c r="AC148" i="1"/>
  <c r="AZ90" i="1"/>
  <c r="BW89" i="1"/>
  <c r="AC89" i="1"/>
  <c r="BH146" i="1"/>
  <c r="CE146" i="1"/>
  <c r="AK146" i="1"/>
  <c r="CE87" i="1"/>
  <c r="BH87" i="1"/>
  <c r="AK87" i="1"/>
  <c r="BP144" i="1"/>
  <c r="CM144" i="1"/>
  <c r="AS144" i="1"/>
  <c r="CM85" i="1"/>
  <c r="BP85" i="1"/>
  <c r="AS85" i="1"/>
  <c r="BD143" i="1"/>
  <c r="CA143" i="1"/>
  <c r="AG143" i="1"/>
  <c r="CA84" i="1"/>
  <c r="BD84" i="1"/>
  <c r="AG84" i="1"/>
  <c r="BL141" i="1"/>
  <c r="CI141" i="1"/>
  <c r="AO141" i="1"/>
  <c r="CI82" i="1"/>
  <c r="BL82" i="1"/>
  <c r="AO82" i="1"/>
  <c r="BL139" i="1"/>
  <c r="CI139" i="1"/>
  <c r="AO139" i="1"/>
  <c r="CI80" i="1"/>
  <c r="BL80" i="1"/>
  <c r="AO80" i="1"/>
  <c r="AZ139" i="1"/>
  <c r="BW138" i="1"/>
  <c r="AC138" i="1"/>
  <c r="BW79" i="1"/>
  <c r="AZ80" i="1"/>
  <c r="AC79" i="1"/>
  <c r="BH136" i="1"/>
  <c r="CE136" i="1"/>
  <c r="AK136" i="1"/>
  <c r="CE77" i="1"/>
  <c r="BH77" i="1"/>
  <c r="AK77" i="1"/>
  <c r="BP134" i="1"/>
  <c r="CM134" i="1"/>
  <c r="AS134" i="1"/>
  <c r="CM75" i="1"/>
  <c r="AS75" i="1"/>
  <c r="BP75" i="1"/>
  <c r="BD133" i="1"/>
  <c r="CA133" i="1"/>
  <c r="AG133" i="1"/>
  <c r="CA74" i="1"/>
  <c r="AG74" i="1"/>
  <c r="BD74" i="1"/>
  <c r="BL131" i="1"/>
  <c r="CI131" i="1"/>
  <c r="AO131" i="1"/>
  <c r="CI72" i="1"/>
  <c r="AO72" i="1"/>
  <c r="BL72" i="1"/>
  <c r="AZ131" i="1"/>
  <c r="BW130" i="1"/>
  <c r="AC130" i="1"/>
  <c r="BW71" i="1"/>
  <c r="AC71" i="1"/>
  <c r="AZ72" i="1"/>
  <c r="BP128" i="1"/>
  <c r="CM128" i="1"/>
  <c r="AS128" i="1"/>
  <c r="CM69" i="1"/>
  <c r="AS69" i="1"/>
  <c r="BP69" i="1"/>
  <c r="BL127" i="1"/>
  <c r="CI127" i="1"/>
  <c r="AO127" i="1"/>
  <c r="CI68" i="1"/>
  <c r="AO68" i="1"/>
  <c r="BL68" i="1"/>
  <c r="BH126" i="1"/>
  <c r="CE126" i="1"/>
  <c r="AK126" i="1"/>
  <c r="CE67" i="1"/>
  <c r="AK67" i="1"/>
  <c r="BH67" i="1"/>
  <c r="AZ125" i="1"/>
  <c r="BW124" i="1"/>
  <c r="AC124" i="1"/>
  <c r="BW65" i="1"/>
  <c r="AC65" i="1"/>
  <c r="AZ66" i="1"/>
  <c r="BJ123" i="1"/>
  <c r="AM123" i="1"/>
  <c r="CG123" i="1"/>
  <c r="CG64" i="1"/>
  <c r="BJ64" i="1"/>
  <c r="AM64" i="1"/>
  <c r="BE160" i="1"/>
  <c r="AH160" i="1"/>
  <c r="CB160" i="1"/>
  <c r="CB101" i="1"/>
  <c r="BE101" i="1"/>
  <c r="AH101" i="1"/>
  <c r="BA159" i="1"/>
  <c r="BX159" i="1"/>
  <c r="AD159" i="1"/>
  <c r="BX100" i="1"/>
  <c r="BA100" i="1"/>
  <c r="AD100" i="1"/>
  <c r="BQ157" i="1"/>
  <c r="CN157" i="1"/>
  <c r="AT157" i="1"/>
  <c r="CN98" i="1"/>
  <c r="BQ98" i="1"/>
  <c r="AT98" i="1"/>
  <c r="BM156" i="1"/>
  <c r="CJ156" i="1"/>
  <c r="AP156" i="1"/>
  <c r="CJ97" i="1"/>
  <c r="BM97" i="1"/>
  <c r="AP97" i="1"/>
  <c r="BI155" i="1"/>
  <c r="CF155" i="1"/>
  <c r="AL155" i="1"/>
  <c r="CF96" i="1"/>
  <c r="BI96" i="1"/>
  <c r="AL96" i="1"/>
  <c r="BE154" i="1"/>
  <c r="CB154" i="1"/>
  <c r="AH154" i="1"/>
  <c r="CB95" i="1"/>
  <c r="BE95" i="1"/>
  <c r="AH95" i="1"/>
  <c r="BA153" i="1"/>
  <c r="BX153" i="1"/>
  <c r="AD153" i="1"/>
  <c r="BX94" i="1"/>
  <c r="BA94" i="1"/>
  <c r="AD94" i="1"/>
  <c r="BI151" i="1"/>
  <c r="CF151" i="1"/>
  <c r="AL151" i="1"/>
  <c r="CF92" i="1"/>
  <c r="BI92" i="1"/>
  <c r="AL92" i="1"/>
  <c r="BE150" i="1"/>
  <c r="CB150" i="1"/>
  <c r="AH150" i="1"/>
  <c r="CB91" i="1"/>
  <c r="BE91" i="1"/>
  <c r="AH91" i="1"/>
  <c r="BA149" i="1"/>
  <c r="BX149" i="1"/>
  <c r="AD149" i="1"/>
  <c r="BX90" i="1"/>
  <c r="BA90" i="1"/>
  <c r="AD90" i="1"/>
  <c r="BQ147" i="1"/>
  <c r="CN147" i="1"/>
  <c r="AT147" i="1"/>
  <c r="CN88" i="1"/>
  <c r="BQ88" i="1"/>
  <c r="AT88" i="1"/>
  <c r="BM146" i="1"/>
  <c r="CJ146" i="1"/>
  <c r="AP146" i="1"/>
  <c r="CJ87" i="1"/>
  <c r="BM87" i="1"/>
  <c r="AP87" i="1"/>
  <c r="BI145" i="1"/>
  <c r="CF145" i="1"/>
  <c r="AL145" i="1"/>
  <c r="CF86" i="1"/>
  <c r="BI86" i="1"/>
  <c r="AL86" i="1"/>
  <c r="BE144" i="1"/>
  <c r="CB144" i="1"/>
  <c r="AH144" i="1"/>
  <c r="CB85" i="1"/>
  <c r="BE85" i="1"/>
  <c r="AH85" i="1"/>
  <c r="BA143" i="1"/>
  <c r="BX143" i="1"/>
  <c r="AD143" i="1"/>
  <c r="BX84" i="1"/>
  <c r="BA84" i="1"/>
  <c r="AD84" i="1"/>
  <c r="BQ141" i="1"/>
  <c r="CN141" i="1"/>
  <c r="AT141" i="1"/>
  <c r="BQ82" i="1"/>
  <c r="CN82" i="1"/>
  <c r="AT82" i="1"/>
  <c r="BM140" i="1"/>
  <c r="CJ140" i="1"/>
  <c r="AP140" i="1"/>
  <c r="BM81" i="1"/>
  <c r="CJ81" i="1"/>
  <c r="AP81" i="1"/>
  <c r="BA139" i="1"/>
  <c r="BX139" i="1"/>
  <c r="AD139" i="1"/>
  <c r="BA80" i="1"/>
  <c r="BX80" i="1"/>
  <c r="AD80" i="1"/>
  <c r="BQ137" i="1"/>
  <c r="CN137" i="1"/>
  <c r="AT137" i="1"/>
  <c r="BQ78" i="1"/>
  <c r="CN78" i="1"/>
  <c r="AT78" i="1"/>
  <c r="BM136" i="1"/>
  <c r="CJ136" i="1"/>
  <c r="AP136" i="1"/>
  <c r="BM77" i="1"/>
  <c r="CJ77" i="1"/>
  <c r="AP77" i="1"/>
  <c r="BI135" i="1"/>
  <c r="CF135" i="1"/>
  <c r="AL135" i="1"/>
  <c r="BI76" i="1"/>
  <c r="CF76" i="1"/>
  <c r="AL76" i="1"/>
  <c r="BE134" i="1"/>
  <c r="CB134" i="1"/>
  <c r="AH134" i="1"/>
  <c r="BE75" i="1"/>
  <c r="CB75" i="1"/>
  <c r="AH75" i="1"/>
  <c r="BA133" i="1"/>
  <c r="BX133" i="1"/>
  <c r="AD133" i="1"/>
  <c r="BA74" i="1"/>
  <c r="BX74" i="1"/>
  <c r="AD74" i="1"/>
  <c r="BQ131" i="1"/>
  <c r="CN131" i="1"/>
  <c r="AT131" i="1"/>
  <c r="BQ72" i="1"/>
  <c r="CN72" i="1"/>
  <c r="AT72" i="1"/>
  <c r="BM130" i="1"/>
  <c r="CJ130" i="1"/>
  <c r="AP130" i="1"/>
  <c r="BM71" i="1"/>
  <c r="CJ71" i="1"/>
  <c r="AP71" i="1"/>
  <c r="BQ129" i="1"/>
  <c r="CN129" i="1"/>
  <c r="AT129" i="1"/>
  <c r="BQ70" i="1"/>
  <c r="CN70" i="1"/>
  <c r="AT70" i="1"/>
  <c r="BM128" i="1"/>
  <c r="CJ128" i="1"/>
  <c r="AP128" i="1"/>
  <c r="BM69" i="1"/>
  <c r="CJ69" i="1"/>
  <c r="AP69" i="1"/>
  <c r="BI127" i="1"/>
  <c r="CF127" i="1"/>
  <c r="AL127" i="1"/>
  <c r="BI68" i="1"/>
  <c r="CF68" i="1"/>
  <c r="AL68" i="1"/>
  <c r="BQ125" i="1"/>
  <c r="CN125" i="1"/>
  <c r="AT125" i="1"/>
  <c r="BQ66" i="1"/>
  <c r="CN66" i="1"/>
  <c r="AT66" i="1"/>
  <c r="BA125" i="1"/>
  <c r="BX125" i="1"/>
  <c r="AD125" i="1"/>
  <c r="BA66" i="1"/>
  <c r="BX66" i="1"/>
  <c r="AD66" i="1"/>
  <c r="BM124" i="1"/>
  <c r="CJ124" i="1"/>
  <c r="AP124" i="1"/>
  <c r="BM65" i="1"/>
  <c r="CJ65" i="1"/>
  <c r="AP65" i="1"/>
  <c r="BT43" i="5"/>
  <c r="BQ123" i="1"/>
  <c r="CN123" i="1"/>
  <c r="AT123" i="1"/>
  <c r="CN64" i="1"/>
  <c r="BQ64" i="1"/>
  <c r="AT64" i="1"/>
  <c r="BL160" i="1"/>
  <c r="CI160" i="1"/>
  <c r="AO160" i="1"/>
  <c r="CI101" i="1"/>
  <c r="AO101" i="1"/>
  <c r="BL101" i="1"/>
  <c r="BH159" i="1"/>
  <c r="CE159" i="1"/>
  <c r="AK159" i="1"/>
  <c r="CE100" i="1"/>
  <c r="BH100" i="1"/>
  <c r="AK100" i="1"/>
  <c r="BD158" i="1"/>
  <c r="CA158" i="1"/>
  <c r="AG158" i="1"/>
  <c r="CA99" i="1"/>
  <c r="AG99" i="1"/>
  <c r="BD99" i="1"/>
  <c r="BL156" i="1"/>
  <c r="CI156" i="1"/>
  <c r="AO156" i="1"/>
  <c r="CI97" i="1"/>
  <c r="BL97" i="1"/>
  <c r="AO97" i="1"/>
  <c r="BH155" i="1"/>
  <c r="CE155" i="1"/>
  <c r="AK155" i="1"/>
  <c r="CE96" i="1"/>
  <c r="BH96" i="1"/>
  <c r="AK96" i="1"/>
  <c r="BD154" i="1"/>
  <c r="CA154" i="1"/>
  <c r="AG154" i="1"/>
  <c r="CA95" i="1"/>
  <c r="AG95" i="1"/>
  <c r="BD95" i="1"/>
  <c r="AZ154" i="1"/>
  <c r="BW153" i="1"/>
  <c r="AC153" i="1"/>
  <c r="BW94" i="1"/>
  <c r="AZ95" i="1"/>
  <c r="AC94" i="1"/>
  <c r="BP151" i="1"/>
  <c r="CM151" i="1"/>
  <c r="AS151" i="1"/>
  <c r="CM92" i="1"/>
  <c r="AS92" i="1"/>
  <c r="BP92" i="1"/>
  <c r="BL150" i="1"/>
  <c r="CI150" i="1"/>
  <c r="AO150" i="1"/>
  <c r="CI91" i="1"/>
  <c r="BL91" i="1"/>
  <c r="AO91" i="1"/>
  <c r="AZ150" i="1"/>
  <c r="BW149" i="1"/>
  <c r="AC149" i="1"/>
  <c r="BW90" i="1"/>
  <c r="AZ91" i="1"/>
  <c r="AC90" i="1"/>
  <c r="BP147" i="1"/>
  <c r="CM147" i="1"/>
  <c r="AS147" i="1"/>
  <c r="CM88" i="1"/>
  <c r="AS88" i="1"/>
  <c r="BP88" i="1"/>
  <c r="BL146" i="1"/>
  <c r="CI146" i="1"/>
  <c r="AO146" i="1"/>
  <c r="BL87" i="1"/>
  <c r="CI87" i="1"/>
  <c r="AO87" i="1"/>
  <c r="BH145" i="1"/>
  <c r="CE145" i="1"/>
  <c r="AK145" i="1"/>
  <c r="BH86" i="1"/>
  <c r="CE86" i="1"/>
  <c r="AK86" i="1"/>
  <c r="BD144" i="1"/>
  <c r="CA144" i="1"/>
  <c r="AG144" i="1"/>
  <c r="BD85" i="1"/>
  <c r="CA85" i="1"/>
  <c r="AG85" i="1"/>
  <c r="AZ144" i="1"/>
  <c r="BW143" i="1"/>
  <c r="AC143" i="1"/>
  <c r="AZ85" i="1"/>
  <c r="BW84" i="1"/>
  <c r="AC84" i="1"/>
  <c r="BP141" i="1"/>
  <c r="CM141" i="1"/>
  <c r="AS141" i="1"/>
  <c r="BP82" i="1"/>
  <c r="CM82" i="1"/>
  <c r="AS82" i="1"/>
  <c r="BL140" i="1"/>
  <c r="CI140" i="1"/>
  <c r="AO140" i="1"/>
  <c r="BL81" i="1"/>
  <c r="CI81" i="1"/>
  <c r="AO81" i="1"/>
  <c r="BH139" i="1"/>
  <c r="CE139" i="1"/>
  <c r="AK139" i="1"/>
  <c r="BH80" i="1"/>
  <c r="CE80" i="1"/>
  <c r="AK80" i="1"/>
  <c r="BD138" i="1"/>
  <c r="CA138" i="1"/>
  <c r="AG138" i="1"/>
  <c r="BD79" i="1"/>
  <c r="CA79" i="1"/>
  <c r="AG79" i="1"/>
  <c r="AZ138" i="1"/>
  <c r="BW137" i="1"/>
  <c r="AC137" i="1"/>
  <c r="AZ79" i="1"/>
  <c r="BW78" i="1"/>
  <c r="AC78" i="1"/>
  <c r="BS46" i="5"/>
  <c r="BP135" i="1"/>
  <c r="CM135" i="1"/>
  <c r="AS135" i="1"/>
  <c r="BP76" i="1"/>
  <c r="CM76" i="1"/>
  <c r="AS76" i="1"/>
  <c r="BL134" i="1"/>
  <c r="CI134" i="1"/>
  <c r="AO134" i="1"/>
  <c r="BL75" i="1"/>
  <c r="CI75" i="1"/>
  <c r="AO75" i="1"/>
  <c r="BL132" i="1"/>
  <c r="CI132" i="1"/>
  <c r="AO132" i="1"/>
  <c r="BL73" i="1"/>
  <c r="CI73" i="1"/>
  <c r="AO73" i="1"/>
  <c r="BH131" i="1"/>
  <c r="CE131" i="1"/>
  <c r="AK131" i="1"/>
  <c r="BH72" i="1"/>
  <c r="CE72" i="1"/>
  <c r="AK72" i="1"/>
  <c r="BP129" i="1"/>
  <c r="CM129" i="1"/>
  <c r="AS129" i="1"/>
  <c r="BP70" i="1"/>
  <c r="CM70" i="1"/>
  <c r="AS70" i="1"/>
  <c r="BL128" i="1"/>
  <c r="CI128" i="1"/>
  <c r="AO128" i="1"/>
  <c r="BL69" i="1"/>
  <c r="CI69" i="1"/>
  <c r="AO69" i="1"/>
  <c r="BP127" i="1"/>
  <c r="AS127" i="1"/>
  <c r="CM127" i="1"/>
  <c r="BP68" i="1"/>
  <c r="CM68" i="1"/>
  <c r="AS68" i="1"/>
  <c r="BL126" i="1"/>
  <c r="CI126" i="1"/>
  <c r="AO126" i="1"/>
  <c r="BL67" i="1"/>
  <c r="CI67" i="1"/>
  <c r="AO67" i="1"/>
  <c r="BS43" i="5"/>
  <c r="BP125" i="1"/>
  <c r="CM125" i="1"/>
  <c r="AS125" i="1"/>
  <c r="BP66" i="1"/>
  <c r="CM66" i="1"/>
  <c r="AS66" i="1"/>
  <c r="AZ126" i="1"/>
  <c r="BW125" i="1"/>
  <c r="AC125" i="1"/>
  <c r="AZ67" i="1"/>
  <c r="BW66" i="1"/>
  <c r="AC66" i="1"/>
  <c r="BL124" i="1"/>
  <c r="AO124" i="1"/>
  <c r="CI124" i="1"/>
  <c r="BL65" i="1"/>
  <c r="CI65" i="1"/>
  <c r="AO65" i="1"/>
  <c r="BJ44" i="5"/>
  <c r="BG123" i="1"/>
  <c r="CD123" i="1"/>
  <c r="AJ123" i="1"/>
  <c r="CD64" i="1"/>
  <c r="BG64" i="1"/>
  <c r="AJ64" i="1"/>
  <c r="BJ160" i="1"/>
  <c r="CG160" i="1"/>
  <c r="AM160" i="1"/>
  <c r="CG101" i="1"/>
  <c r="BJ101" i="1"/>
  <c r="AM101" i="1"/>
  <c r="BN159" i="1"/>
  <c r="CK159" i="1"/>
  <c r="AQ159" i="1"/>
  <c r="CK100" i="1"/>
  <c r="BN100" i="1"/>
  <c r="AQ100" i="1"/>
  <c r="BR158" i="1"/>
  <c r="AU158" i="1"/>
  <c r="CO158" i="1"/>
  <c r="CO99" i="1"/>
  <c r="BR99" i="1"/>
  <c r="AU99" i="1"/>
  <c r="BB158" i="1"/>
  <c r="BY158" i="1"/>
  <c r="AE158" i="1"/>
  <c r="BY99" i="1"/>
  <c r="BB99" i="1"/>
  <c r="AE99" i="1"/>
  <c r="BN157" i="1"/>
  <c r="AQ157" i="1"/>
  <c r="CK157" i="1"/>
  <c r="BN98" i="1"/>
  <c r="AQ98" i="1"/>
  <c r="CK98" i="1"/>
  <c r="BF157" i="1"/>
  <c r="CC157" i="1"/>
  <c r="AI157" i="1"/>
  <c r="CC98" i="1"/>
  <c r="BF98" i="1"/>
  <c r="AI98" i="1"/>
  <c r="BR156" i="1"/>
  <c r="CO156" i="1"/>
  <c r="AU156" i="1"/>
  <c r="BR97" i="1"/>
  <c r="AU97" i="1"/>
  <c r="CO97" i="1"/>
  <c r="BJ156" i="1"/>
  <c r="CG156" i="1"/>
  <c r="AM156" i="1"/>
  <c r="CG97" i="1"/>
  <c r="BJ97" i="1"/>
  <c r="AM97" i="1"/>
  <c r="BB156" i="1"/>
  <c r="BY156" i="1"/>
  <c r="AE156" i="1"/>
  <c r="BB97" i="1"/>
  <c r="AE97" i="1"/>
  <c r="BY97" i="1"/>
  <c r="BN155" i="1"/>
  <c r="CK155" i="1"/>
  <c r="AQ155" i="1"/>
  <c r="CK96" i="1"/>
  <c r="BN96" i="1"/>
  <c r="AQ96" i="1"/>
  <c r="BF155" i="1"/>
  <c r="CC155" i="1"/>
  <c r="AI155" i="1"/>
  <c r="BF96" i="1"/>
  <c r="AI96" i="1"/>
  <c r="CC96" i="1"/>
  <c r="BR154" i="1"/>
  <c r="CO154" i="1"/>
  <c r="AU154" i="1"/>
  <c r="CO95" i="1"/>
  <c r="BR95" i="1"/>
  <c r="AU95" i="1"/>
  <c r="BJ154" i="1"/>
  <c r="CG154" i="1"/>
  <c r="AM154" i="1"/>
  <c r="BJ95" i="1"/>
  <c r="AM95" i="1"/>
  <c r="CG95" i="1"/>
  <c r="BB154" i="1"/>
  <c r="BY154" i="1"/>
  <c r="AE154" i="1"/>
  <c r="BY95" i="1"/>
  <c r="BB95" i="1"/>
  <c r="AE95" i="1"/>
  <c r="BN153" i="1"/>
  <c r="CK153" i="1"/>
  <c r="AQ153" i="1"/>
  <c r="BN94" i="1"/>
  <c r="AQ94" i="1"/>
  <c r="CK94" i="1"/>
  <c r="BF153" i="1"/>
  <c r="CC153" i="1"/>
  <c r="AI153" i="1"/>
  <c r="CC94" i="1"/>
  <c r="BF94" i="1"/>
  <c r="AI94" i="1"/>
  <c r="BR152" i="1"/>
  <c r="CO152" i="1"/>
  <c r="AU152" i="1"/>
  <c r="BR93" i="1"/>
  <c r="AU93" i="1"/>
  <c r="CO93" i="1"/>
  <c r="BJ152" i="1"/>
  <c r="CG152" i="1"/>
  <c r="AM152" i="1"/>
  <c r="CG93" i="1"/>
  <c r="BJ93" i="1"/>
  <c r="AM93" i="1"/>
  <c r="BB152" i="1"/>
  <c r="BY152" i="1"/>
  <c r="AE152" i="1"/>
  <c r="BB93" i="1"/>
  <c r="AE93" i="1"/>
  <c r="BY93" i="1"/>
  <c r="BN151" i="1"/>
  <c r="CK151" i="1"/>
  <c r="AQ151" i="1"/>
  <c r="CK92" i="1"/>
  <c r="BN92" i="1"/>
  <c r="AQ92" i="1"/>
  <c r="BF151" i="1"/>
  <c r="CC151" i="1"/>
  <c r="AI151" i="1"/>
  <c r="BF92" i="1"/>
  <c r="AI92" i="1"/>
  <c r="CC92" i="1"/>
  <c r="BR150" i="1"/>
  <c r="CO150" i="1"/>
  <c r="AU150" i="1"/>
  <c r="CO91" i="1"/>
  <c r="BR91" i="1"/>
  <c r="AU91" i="1"/>
  <c r="BJ150" i="1"/>
  <c r="CG150" i="1"/>
  <c r="AM150" i="1"/>
  <c r="BJ91" i="1"/>
  <c r="AM91" i="1"/>
  <c r="CG91" i="1"/>
  <c r="BB150" i="1"/>
  <c r="BY150" i="1"/>
  <c r="AE150" i="1"/>
  <c r="BY91" i="1"/>
  <c r="BB91" i="1"/>
  <c r="AE91" i="1"/>
  <c r="BN149" i="1"/>
  <c r="CK149" i="1"/>
  <c r="AQ149" i="1"/>
  <c r="BN90" i="1"/>
  <c r="AQ90" i="1"/>
  <c r="CK90" i="1"/>
  <c r="BF149" i="1"/>
  <c r="CC149" i="1"/>
  <c r="AI149" i="1"/>
  <c r="CC90" i="1"/>
  <c r="BF90" i="1"/>
  <c r="AI90" i="1"/>
  <c r="BR148" i="1"/>
  <c r="CO148" i="1"/>
  <c r="AU148" i="1"/>
  <c r="BR89" i="1"/>
  <c r="AU89" i="1"/>
  <c r="CO89" i="1"/>
  <c r="BJ148" i="1"/>
  <c r="CG148" i="1"/>
  <c r="AM148" i="1"/>
  <c r="CG89" i="1"/>
  <c r="BJ89" i="1"/>
  <c r="AM89" i="1"/>
  <c r="BB148" i="1"/>
  <c r="BY148" i="1"/>
  <c r="AE148" i="1"/>
  <c r="BB89" i="1"/>
  <c r="AE89" i="1"/>
  <c r="BY89" i="1"/>
  <c r="BQ44" i="5"/>
  <c r="BF147" i="1"/>
  <c r="AI147" i="1"/>
  <c r="CC147" i="1"/>
  <c r="CC88" i="1"/>
  <c r="AI88" i="1"/>
  <c r="BF88" i="1"/>
  <c r="BR146" i="1"/>
  <c r="CO146" i="1"/>
  <c r="AU146" i="1"/>
  <c r="CO87" i="1"/>
  <c r="BR87" i="1"/>
  <c r="AU87" i="1"/>
  <c r="BJ146" i="1"/>
  <c r="CG146" i="1"/>
  <c r="AM146" i="1"/>
  <c r="CG87" i="1"/>
  <c r="BJ87" i="1"/>
  <c r="AM87" i="1"/>
  <c r="BB146" i="1"/>
  <c r="BY146" i="1"/>
  <c r="AE146" i="1"/>
  <c r="BY87" i="1"/>
  <c r="AE87" i="1"/>
  <c r="BB87" i="1"/>
  <c r="BN145" i="1"/>
  <c r="CK145" i="1"/>
  <c r="AQ145" i="1"/>
  <c r="CK86" i="1"/>
  <c r="BN86" i="1"/>
  <c r="AQ86" i="1"/>
  <c r="BF145" i="1"/>
  <c r="CC145" i="1"/>
  <c r="AI145" i="1"/>
  <c r="CC86" i="1"/>
  <c r="AI86" i="1"/>
  <c r="BF86" i="1"/>
  <c r="BR144" i="1"/>
  <c r="CO144" i="1"/>
  <c r="AU144" i="1"/>
  <c r="CO85" i="1"/>
  <c r="AU85" i="1"/>
  <c r="BR85" i="1"/>
  <c r="BJ144" i="1"/>
  <c r="CG144" i="1"/>
  <c r="AM144" i="1"/>
  <c r="CG85" i="1"/>
  <c r="BJ85" i="1"/>
  <c r="AM85" i="1"/>
  <c r="BB144" i="1"/>
  <c r="BY144" i="1"/>
  <c r="AE144" i="1"/>
  <c r="BY85" i="1"/>
  <c r="BB85" i="1"/>
  <c r="AE85" i="1"/>
  <c r="BN143" i="1"/>
  <c r="CK143" i="1"/>
  <c r="AQ143" i="1"/>
  <c r="CK84" i="1"/>
  <c r="BN84" i="1"/>
  <c r="AQ84" i="1"/>
  <c r="BF143" i="1"/>
  <c r="CC143" i="1"/>
  <c r="AI143" i="1"/>
  <c r="CC84" i="1"/>
  <c r="BF84" i="1"/>
  <c r="AI84" i="1"/>
  <c r="BR142" i="1"/>
  <c r="CO142" i="1"/>
  <c r="AU142" i="1"/>
  <c r="CO83" i="1"/>
  <c r="AU83" i="1"/>
  <c r="BR83" i="1"/>
  <c r="BJ142" i="1"/>
  <c r="CG142" i="1"/>
  <c r="AM142" i="1"/>
  <c r="CG83" i="1"/>
  <c r="BJ83" i="1"/>
  <c r="AM83" i="1"/>
  <c r="BB142" i="1"/>
  <c r="BY142" i="1"/>
  <c r="AE142" i="1"/>
  <c r="BY83" i="1"/>
  <c r="AE83" i="1"/>
  <c r="BB83" i="1"/>
  <c r="BN141" i="1"/>
  <c r="CK141" i="1"/>
  <c r="AQ141" i="1"/>
  <c r="CK82" i="1"/>
  <c r="BN82" i="1"/>
  <c r="AQ82" i="1"/>
  <c r="BF141" i="1"/>
  <c r="CC141" i="1"/>
  <c r="AI141" i="1"/>
  <c r="CC82" i="1"/>
  <c r="BF82" i="1"/>
  <c r="AI82" i="1"/>
  <c r="BR140" i="1"/>
  <c r="CO140" i="1"/>
  <c r="AU140" i="1"/>
  <c r="CO81" i="1"/>
  <c r="BR81" i="1"/>
  <c r="AU81" i="1"/>
  <c r="BJ140" i="1"/>
  <c r="CG140" i="1"/>
  <c r="AM140" i="1"/>
  <c r="CG81" i="1"/>
  <c r="BJ81" i="1"/>
  <c r="AM81" i="1"/>
  <c r="BB140" i="1"/>
  <c r="BY140" i="1"/>
  <c r="AE140" i="1"/>
  <c r="BY81" i="1"/>
  <c r="BB81" i="1"/>
  <c r="AE81" i="1"/>
  <c r="BN139" i="1"/>
  <c r="CK139" i="1"/>
  <c r="AQ139" i="1"/>
  <c r="CK80" i="1"/>
  <c r="AQ80" i="1"/>
  <c r="BN80" i="1"/>
  <c r="BF139" i="1"/>
  <c r="CC139" i="1"/>
  <c r="AI139" i="1"/>
  <c r="CC80" i="1"/>
  <c r="BF80" i="1"/>
  <c r="AI80" i="1"/>
  <c r="BR138" i="1"/>
  <c r="CO138" i="1"/>
  <c r="AU138" i="1"/>
  <c r="CO79" i="1"/>
  <c r="AU79" i="1"/>
  <c r="BR79" i="1"/>
  <c r="BJ138" i="1"/>
  <c r="CG138" i="1"/>
  <c r="AM138" i="1"/>
  <c r="CG79" i="1"/>
  <c r="BJ79" i="1"/>
  <c r="AM79" i="1"/>
  <c r="BB138" i="1"/>
  <c r="BY138" i="1"/>
  <c r="AE138" i="1"/>
  <c r="BY79" i="1"/>
  <c r="AE79" i="1"/>
  <c r="BB79" i="1"/>
  <c r="BN137" i="1"/>
  <c r="CK137" i="1"/>
  <c r="AQ137" i="1"/>
  <c r="CK78" i="1"/>
  <c r="AQ78" i="1"/>
  <c r="BN78" i="1"/>
  <c r="BF137" i="1"/>
  <c r="CC137" i="1"/>
  <c r="AI137" i="1"/>
  <c r="CC78" i="1"/>
  <c r="AI78" i="1"/>
  <c r="BF78" i="1"/>
  <c r="BR136" i="1"/>
  <c r="CO136" i="1"/>
  <c r="AU136" i="1"/>
  <c r="CO77" i="1"/>
  <c r="AU77" i="1"/>
  <c r="BR77" i="1"/>
  <c r="BJ136" i="1"/>
  <c r="CG136" i="1"/>
  <c r="AM136" i="1"/>
  <c r="CG77" i="1"/>
  <c r="AM77" i="1"/>
  <c r="BJ77" i="1"/>
  <c r="BB136" i="1"/>
  <c r="BY136" i="1"/>
  <c r="AE136" i="1"/>
  <c r="BY77" i="1"/>
  <c r="AE77" i="1"/>
  <c r="BB77" i="1"/>
  <c r="BN135" i="1"/>
  <c r="CK135" i="1"/>
  <c r="AQ135" i="1"/>
  <c r="CK76" i="1"/>
  <c r="AQ76" i="1"/>
  <c r="BN76" i="1"/>
  <c r="BF135" i="1"/>
  <c r="CC135" i="1"/>
  <c r="AI135" i="1"/>
  <c r="CC76" i="1"/>
  <c r="BF76" i="1"/>
  <c r="AI76" i="1"/>
  <c r="BR134" i="1"/>
  <c r="CO134" i="1"/>
  <c r="AU134" i="1"/>
  <c r="CO75" i="1"/>
  <c r="AU75" i="1"/>
  <c r="BR75" i="1"/>
  <c r="BJ134" i="1"/>
  <c r="CG134" i="1"/>
  <c r="AM134" i="1"/>
  <c r="CG75" i="1"/>
  <c r="BJ75" i="1"/>
  <c r="AM75" i="1"/>
  <c r="BB134" i="1"/>
  <c r="BY134" i="1"/>
  <c r="AE134" i="1"/>
  <c r="BY75" i="1"/>
  <c r="AE75" i="1"/>
  <c r="BB75" i="1"/>
  <c r="BN133" i="1"/>
  <c r="CK133" i="1"/>
  <c r="AQ133" i="1"/>
  <c r="CK74" i="1"/>
  <c r="BN74" i="1"/>
  <c r="AQ74" i="1"/>
  <c r="BF133" i="1"/>
  <c r="CC133" i="1"/>
  <c r="AI133" i="1"/>
  <c r="CC74" i="1"/>
  <c r="AI74" i="1"/>
  <c r="BF74" i="1"/>
  <c r="BR132" i="1"/>
  <c r="CO132" i="1"/>
  <c r="AU132" i="1"/>
  <c r="CO73" i="1"/>
  <c r="BR73" i="1"/>
  <c r="AU73" i="1"/>
  <c r="BJ132" i="1"/>
  <c r="CG132" i="1"/>
  <c r="AM132" i="1"/>
  <c r="CG73" i="1"/>
  <c r="AM73" i="1"/>
  <c r="BJ73" i="1"/>
  <c r="BB132" i="1"/>
  <c r="BY132" i="1"/>
  <c r="AE132" i="1"/>
  <c r="BY73" i="1"/>
  <c r="BB73" i="1"/>
  <c r="AE73" i="1"/>
  <c r="BN131" i="1"/>
  <c r="CK131" i="1"/>
  <c r="AQ131" i="1"/>
  <c r="CK72" i="1"/>
  <c r="AQ72" i="1"/>
  <c r="BN72" i="1"/>
  <c r="BF131" i="1"/>
  <c r="CC131" i="1"/>
  <c r="AI131" i="1"/>
  <c r="CC72" i="1"/>
  <c r="BF72" i="1"/>
  <c r="AI72" i="1"/>
  <c r="BR130" i="1"/>
  <c r="CO130" i="1"/>
  <c r="AU130" i="1"/>
  <c r="CO71" i="1"/>
  <c r="AU71" i="1"/>
  <c r="BR71" i="1"/>
  <c r="BJ130" i="1"/>
  <c r="CG130" i="1"/>
  <c r="AM130" i="1"/>
  <c r="CG71" i="1"/>
  <c r="BJ71" i="1"/>
  <c r="AM71" i="1"/>
  <c r="BB130" i="1"/>
  <c r="BY130" i="1"/>
  <c r="AE130" i="1"/>
  <c r="BY71" i="1"/>
  <c r="AE71" i="1"/>
  <c r="BB71" i="1"/>
  <c r="BN129" i="1"/>
  <c r="CK129" i="1"/>
  <c r="AQ129" i="1"/>
  <c r="CK70" i="1"/>
  <c r="BN70" i="1"/>
  <c r="AQ70" i="1"/>
  <c r="BF129" i="1"/>
  <c r="CC129" i="1"/>
  <c r="AI129" i="1"/>
  <c r="CC70" i="1"/>
  <c r="AI70" i="1"/>
  <c r="BF70" i="1"/>
  <c r="BR128" i="1"/>
  <c r="CO128" i="1"/>
  <c r="AU128" i="1"/>
  <c r="CO69" i="1"/>
  <c r="BR69" i="1"/>
  <c r="AU69" i="1"/>
  <c r="BJ128" i="1"/>
  <c r="CG128" i="1"/>
  <c r="AM128" i="1"/>
  <c r="CG69" i="1"/>
  <c r="AM69" i="1"/>
  <c r="BJ69" i="1"/>
  <c r="BB128" i="1"/>
  <c r="BY128" i="1"/>
  <c r="AE128" i="1"/>
  <c r="BY69" i="1"/>
  <c r="BB69" i="1"/>
  <c r="AE69" i="1"/>
  <c r="BN127" i="1"/>
  <c r="CK127" i="1"/>
  <c r="AQ127" i="1"/>
  <c r="CK68" i="1"/>
  <c r="AQ68" i="1"/>
  <c r="BN68" i="1"/>
  <c r="BF127" i="1"/>
  <c r="CC127" i="1"/>
  <c r="AI127" i="1"/>
  <c r="CC68" i="1"/>
  <c r="BF68" i="1"/>
  <c r="AI68" i="1"/>
  <c r="BR126" i="1"/>
  <c r="CO126" i="1"/>
  <c r="AU126" i="1"/>
  <c r="CO67" i="1"/>
  <c r="AU67" i="1"/>
  <c r="BR67" i="1"/>
  <c r="BJ126" i="1"/>
  <c r="CG126" i="1"/>
  <c r="AM126" i="1"/>
  <c r="CG67" i="1"/>
  <c r="BJ67" i="1"/>
  <c r="AM67" i="1"/>
  <c r="BB126" i="1"/>
  <c r="BY126" i="1"/>
  <c r="AE126" i="1"/>
  <c r="BY67" i="1"/>
  <c r="AE67" i="1"/>
  <c r="BB67" i="1"/>
  <c r="BN125" i="1"/>
  <c r="CK125" i="1"/>
  <c r="AQ125" i="1"/>
  <c r="CK66" i="1"/>
  <c r="BN66" i="1"/>
  <c r="AQ66" i="1"/>
  <c r="BF125" i="1"/>
  <c r="CC125" i="1"/>
  <c r="AI125" i="1"/>
  <c r="CC66" i="1"/>
  <c r="AI66" i="1"/>
  <c r="BF66" i="1"/>
  <c r="BR124" i="1"/>
  <c r="CO124" i="1"/>
  <c r="AU124" i="1"/>
  <c r="CO65" i="1"/>
  <c r="BR65" i="1"/>
  <c r="AU65" i="1"/>
  <c r="BJ124" i="1"/>
  <c r="CG124" i="1"/>
  <c r="AM124" i="1"/>
  <c r="CG65" i="1"/>
  <c r="AM65" i="1"/>
  <c r="BJ65" i="1"/>
  <c r="BB124" i="1"/>
  <c r="BY124" i="1"/>
  <c r="AE124" i="1"/>
  <c r="BY65" i="1"/>
  <c r="BB65" i="1"/>
  <c r="AE65" i="1"/>
  <c r="BP46" i="5"/>
  <c r="BP160" i="1"/>
  <c r="CM160" i="1"/>
  <c r="AS160" i="1"/>
  <c r="BP101" i="1"/>
  <c r="CM101" i="1"/>
  <c r="AS101" i="1"/>
  <c r="BD159" i="1"/>
  <c r="CA159" i="1"/>
  <c r="AG159" i="1"/>
  <c r="BD100" i="1"/>
  <c r="CA100" i="1"/>
  <c r="AG100" i="1"/>
  <c r="BL157" i="1"/>
  <c r="CI157" i="1"/>
  <c r="AO157" i="1"/>
  <c r="BL98" i="1"/>
  <c r="CI98" i="1"/>
  <c r="AO98" i="1"/>
  <c r="AZ157" i="1"/>
  <c r="BW156" i="1"/>
  <c r="AC156" i="1"/>
  <c r="AZ98" i="1"/>
  <c r="BW97" i="1"/>
  <c r="AC97" i="1"/>
  <c r="BH154" i="1"/>
  <c r="CE154" i="1"/>
  <c r="AK154" i="1"/>
  <c r="BH95" i="1"/>
  <c r="CE95" i="1"/>
  <c r="AK95" i="1"/>
  <c r="BP152" i="1"/>
  <c r="CM152" i="1"/>
  <c r="AS152" i="1"/>
  <c r="BP93" i="1"/>
  <c r="CM93" i="1"/>
  <c r="AS93" i="1"/>
  <c r="BD151" i="1"/>
  <c r="CA151" i="1"/>
  <c r="AG151" i="1"/>
  <c r="BD92" i="1"/>
  <c r="CA92" i="1"/>
  <c r="AG92" i="1"/>
  <c r="BL149" i="1"/>
  <c r="CI149" i="1"/>
  <c r="AO149" i="1"/>
  <c r="BL90" i="1"/>
  <c r="CI90" i="1"/>
  <c r="AO90" i="1"/>
  <c r="BH148" i="1"/>
  <c r="CE148" i="1"/>
  <c r="AK148" i="1"/>
  <c r="BH89" i="1"/>
  <c r="CE89" i="1"/>
  <c r="AK89" i="1"/>
  <c r="BD145" i="1"/>
  <c r="CA145" i="1"/>
  <c r="AG145" i="1"/>
  <c r="CA86" i="1"/>
  <c r="AG86" i="1"/>
  <c r="BD86" i="1"/>
  <c r="BL143" i="1"/>
  <c r="CI143" i="1"/>
  <c r="AO143" i="1"/>
  <c r="CI84" i="1"/>
  <c r="AO84" i="1"/>
  <c r="BL84" i="1"/>
  <c r="AZ143" i="1"/>
  <c r="BW142" i="1"/>
  <c r="AC142" i="1"/>
  <c r="BW83" i="1"/>
  <c r="AZ84" i="1"/>
  <c r="AC83" i="1"/>
  <c r="BH140" i="1"/>
  <c r="CE140" i="1"/>
  <c r="AK140" i="1"/>
  <c r="CE81" i="1"/>
  <c r="BH81" i="1"/>
  <c r="AK81" i="1"/>
  <c r="BP138" i="1"/>
  <c r="CM138" i="1"/>
  <c r="AS138" i="1"/>
  <c r="CM79" i="1"/>
  <c r="BP79" i="1"/>
  <c r="AS79" i="1"/>
  <c r="BD137" i="1"/>
  <c r="CA137" i="1"/>
  <c r="AG137" i="1"/>
  <c r="CA78" i="1"/>
  <c r="BD78" i="1"/>
  <c r="AG78" i="1"/>
  <c r="AZ137" i="1"/>
  <c r="BW136" i="1"/>
  <c r="AC136" i="1"/>
  <c r="BW77" i="1"/>
  <c r="AZ78" i="1"/>
  <c r="AC77" i="1"/>
  <c r="BH134" i="1"/>
  <c r="CE134" i="1"/>
  <c r="AK134" i="1"/>
  <c r="CE75" i="1"/>
  <c r="AK75" i="1"/>
  <c r="BH75" i="1"/>
  <c r="BP132" i="1"/>
  <c r="CM132" i="1"/>
  <c r="AS132" i="1"/>
  <c r="CM73" i="1"/>
  <c r="AS73" i="1"/>
  <c r="BP73" i="1"/>
  <c r="BP130" i="1"/>
  <c r="CM130" i="1"/>
  <c r="AS130" i="1"/>
  <c r="CM71" i="1"/>
  <c r="AS71" i="1"/>
  <c r="BP71" i="1"/>
  <c r="BD125" i="1"/>
  <c r="CA125" i="1"/>
  <c r="AG125" i="1"/>
  <c r="CA66" i="1"/>
  <c r="AG66" i="1"/>
  <c r="BD66" i="1"/>
  <c r="BC46" i="5"/>
  <c r="AZ124" i="1"/>
  <c r="BW123" i="1"/>
  <c r="AC123" i="1"/>
  <c r="BW64" i="1"/>
  <c r="AC64" i="1"/>
  <c r="AZ65" i="1"/>
  <c r="BB123" i="1"/>
  <c r="BY123" i="1"/>
  <c r="AE123" i="1"/>
  <c r="BY64" i="1"/>
  <c r="BB64" i="1"/>
  <c r="AE64" i="1"/>
  <c r="BQ159" i="1"/>
  <c r="CN159" i="1"/>
  <c r="AT159" i="1"/>
  <c r="CN100" i="1"/>
  <c r="BQ100" i="1"/>
  <c r="AT100" i="1"/>
  <c r="BM158" i="1"/>
  <c r="CJ158" i="1"/>
  <c r="AP158" i="1"/>
  <c r="CJ99" i="1"/>
  <c r="BM99" i="1"/>
  <c r="AP99" i="1"/>
  <c r="BI157" i="1"/>
  <c r="AL157" i="1"/>
  <c r="CF157" i="1"/>
  <c r="CF98" i="1"/>
  <c r="BI98" i="1"/>
  <c r="AL98" i="1"/>
  <c r="BE156" i="1"/>
  <c r="CB156" i="1"/>
  <c r="AH156" i="1"/>
  <c r="CB97" i="1"/>
  <c r="BE97" i="1"/>
  <c r="AH97" i="1"/>
  <c r="BA155" i="1"/>
  <c r="BX155" i="1"/>
  <c r="AD155" i="1"/>
  <c r="BX96" i="1"/>
  <c r="BA96" i="1"/>
  <c r="AD96" i="1"/>
  <c r="BQ153" i="1"/>
  <c r="CN153" i="1"/>
  <c r="AT153" i="1"/>
  <c r="CN94" i="1"/>
  <c r="BQ94" i="1"/>
  <c r="AT94" i="1"/>
  <c r="BM152" i="1"/>
  <c r="CJ152" i="1"/>
  <c r="AP152" i="1"/>
  <c r="CJ93" i="1"/>
  <c r="BM93" i="1"/>
  <c r="AP93" i="1"/>
  <c r="BQ151" i="1"/>
  <c r="CN151" i="1"/>
  <c r="AT151" i="1"/>
  <c r="CN92" i="1"/>
  <c r="BQ92" i="1"/>
  <c r="AT92" i="1"/>
  <c r="BM150" i="1"/>
  <c r="CJ150" i="1"/>
  <c r="AP150" i="1"/>
  <c r="CJ91" i="1"/>
  <c r="BM91" i="1"/>
  <c r="AP91" i="1"/>
  <c r="BI149" i="1"/>
  <c r="CF149" i="1"/>
  <c r="AL149" i="1"/>
  <c r="CF90" i="1"/>
  <c r="BI90" i="1"/>
  <c r="AL90" i="1"/>
  <c r="BE148" i="1"/>
  <c r="CB148" i="1"/>
  <c r="AH148" i="1"/>
  <c r="CB89" i="1"/>
  <c r="BE89" i="1"/>
  <c r="AH89" i="1"/>
  <c r="BA147" i="1"/>
  <c r="AD147" i="1"/>
  <c r="BX147" i="1"/>
  <c r="BX88" i="1"/>
  <c r="BA88" i="1"/>
  <c r="AD88" i="1"/>
  <c r="BQ145" i="1"/>
  <c r="CN145" i="1"/>
  <c r="AT145" i="1"/>
  <c r="CN86" i="1"/>
  <c r="BQ86" i="1"/>
  <c r="AT86" i="1"/>
  <c r="BM144" i="1"/>
  <c r="CJ144" i="1"/>
  <c r="AP144" i="1"/>
  <c r="CJ85" i="1"/>
  <c r="BM85" i="1"/>
  <c r="AP85" i="1"/>
  <c r="BQ143" i="1"/>
  <c r="CN143" i="1"/>
  <c r="AT143" i="1"/>
  <c r="CN84" i="1"/>
  <c r="BQ84" i="1"/>
  <c r="AT84" i="1"/>
  <c r="BM142" i="1"/>
  <c r="CJ142" i="1"/>
  <c r="AP142" i="1"/>
  <c r="CJ83" i="1"/>
  <c r="BM83" i="1"/>
  <c r="AP83" i="1"/>
  <c r="BI141" i="1"/>
  <c r="CF141" i="1"/>
  <c r="AL141" i="1"/>
  <c r="BI82" i="1"/>
  <c r="CF82" i="1"/>
  <c r="AL82" i="1"/>
  <c r="BE140" i="1"/>
  <c r="CB140" i="1"/>
  <c r="AH140" i="1"/>
  <c r="BE81" i="1"/>
  <c r="CB81" i="1"/>
  <c r="AH81" i="1"/>
  <c r="BI139" i="1"/>
  <c r="CF139" i="1"/>
  <c r="AL139" i="1"/>
  <c r="BI80" i="1"/>
  <c r="CF80" i="1"/>
  <c r="AL80" i="1"/>
  <c r="BM138" i="1"/>
  <c r="CJ138" i="1"/>
  <c r="AP138" i="1"/>
  <c r="BM79" i="1"/>
  <c r="CJ79" i="1"/>
  <c r="AP79" i="1"/>
  <c r="BI137" i="1"/>
  <c r="CF137" i="1"/>
  <c r="AL137" i="1"/>
  <c r="BI78" i="1"/>
  <c r="CF78" i="1"/>
  <c r="AL78" i="1"/>
  <c r="BE136" i="1"/>
  <c r="CB136" i="1"/>
  <c r="AH136" i="1"/>
  <c r="BE77" i="1"/>
  <c r="CB77" i="1"/>
  <c r="AH77" i="1"/>
  <c r="BA135" i="1"/>
  <c r="BX135" i="1"/>
  <c r="AD135" i="1"/>
  <c r="BA76" i="1"/>
  <c r="BX76" i="1"/>
  <c r="AD76" i="1"/>
  <c r="BQ133" i="1"/>
  <c r="CN133" i="1"/>
  <c r="AT133" i="1"/>
  <c r="BQ74" i="1"/>
  <c r="CN74" i="1"/>
  <c r="AT74" i="1"/>
  <c r="BM132" i="1"/>
  <c r="CJ132" i="1"/>
  <c r="AP132" i="1"/>
  <c r="BM73" i="1"/>
  <c r="CJ73" i="1"/>
  <c r="AP73" i="1"/>
  <c r="BI131" i="1"/>
  <c r="CF131" i="1"/>
  <c r="AL131" i="1"/>
  <c r="BI72" i="1"/>
  <c r="CF72" i="1"/>
  <c r="AL72" i="1"/>
  <c r="BE130" i="1"/>
  <c r="CB130" i="1"/>
  <c r="AH130" i="1"/>
  <c r="BE71" i="1"/>
  <c r="CB71" i="1"/>
  <c r="AH71" i="1"/>
  <c r="BA129" i="1"/>
  <c r="BX129" i="1"/>
  <c r="AD129" i="1"/>
  <c r="BA70" i="1"/>
  <c r="BX70" i="1"/>
  <c r="AD70" i="1"/>
  <c r="BQ127" i="1"/>
  <c r="CN127" i="1"/>
  <c r="AT127" i="1"/>
  <c r="BQ68" i="1"/>
  <c r="CN68" i="1"/>
  <c r="AT68" i="1"/>
  <c r="BA127" i="1"/>
  <c r="BX127" i="1"/>
  <c r="AD127" i="1"/>
  <c r="BA68" i="1"/>
  <c r="BX68" i="1"/>
  <c r="AD68" i="1"/>
  <c r="BE126" i="1"/>
  <c r="CB126" i="1"/>
  <c r="AH126" i="1"/>
  <c r="BE67" i="1"/>
  <c r="CB67" i="1"/>
  <c r="AH67" i="1"/>
  <c r="BH44" i="5"/>
  <c r="BD42" i="5"/>
  <c r="BA123" i="1"/>
  <c r="AD123" i="1"/>
  <c r="BX123" i="1"/>
  <c r="BX64" i="1"/>
  <c r="BA64" i="1"/>
  <c r="AD64" i="1"/>
  <c r="BD160" i="1"/>
  <c r="CA160" i="1"/>
  <c r="AG160" i="1"/>
  <c r="CA101" i="1"/>
  <c r="BD101" i="1"/>
  <c r="AG101" i="1"/>
  <c r="AZ160" i="1"/>
  <c r="BW159" i="1"/>
  <c r="AC159" i="1"/>
  <c r="BW100" i="1"/>
  <c r="AC100" i="1"/>
  <c r="AZ101" i="1"/>
  <c r="BP157" i="1"/>
  <c r="CM157" i="1"/>
  <c r="AS157" i="1"/>
  <c r="CM98" i="1"/>
  <c r="BP98" i="1"/>
  <c r="AS98" i="1"/>
  <c r="AZ158" i="1"/>
  <c r="BW157" i="1"/>
  <c r="AC157" i="1"/>
  <c r="BW98" i="1"/>
  <c r="AZ99" i="1"/>
  <c r="AC98" i="1"/>
  <c r="BP155" i="1"/>
  <c r="CM155" i="1"/>
  <c r="AS155" i="1"/>
  <c r="CM96" i="1"/>
  <c r="AS96" i="1"/>
  <c r="BP96" i="1"/>
  <c r="BL154" i="1"/>
  <c r="CI154" i="1"/>
  <c r="AO154" i="1"/>
  <c r="CI95" i="1"/>
  <c r="BL95" i="1"/>
  <c r="AO95" i="1"/>
  <c r="BH153" i="1"/>
  <c r="CE153" i="1"/>
  <c r="AK153" i="1"/>
  <c r="CE94" i="1"/>
  <c r="AK94" i="1"/>
  <c r="BH94" i="1"/>
  <c r="BL152" i="1"/>
  <c r="CI152" i="1"/>
  <c r="AO152" i="1"/>
  <c r="CI93" i="1"/>
  <c r="AO93" i="1"/>
  <c r="BL93" i="1"/>
  <c r="BH151" i="1"/>
  <c r="CE151" i="1"/>
  <c r="AK151" i="1"/>
  <c r="CE92" i="1"/>
  <c r="BH92" i="1"/>
  <c r="AK92" i="1"/>
  <c r="BD150" i="1"/>
  <c r="CA150" i="1"/>
  <c r="AG150" i="1"/>
  <c r="CA91" i="1"/>
  <c r="BD91" i="1"/>
  <c r="AG91" i="1"/>
  <c r="BH149" i="1"/>
  <c r="CE149" i="1"/>
  <c r="AK149" i="1"/>
  <c r="CE90" i="1"/>
  <c r="AK90" i="1"/>
  <c r="BH90" i="1"/>
  <c r="BD148" i="1"/>
  <c r="CA148" i="1"/>
  <c r="AG148" i="1"/>
  <c r="CA89" i="1"/>
  <c r="BD89" i="1"/>
  <c r="AG89" i="1"/>
  <c r="AZ148" i="1"/>
  <c r="BW147" i="1"/>
  <c r="AC147" i="1"/>
  <c r="BW88" i="1"/>
  <c r="AZ89" i="1"/>
  <c r="AC88" i="1"/>
  <c r="BP145" i="1"/>
  <c r="CM145" i="1"/>
  <c r="AS145" i="1"/>
  <c r="BP86" i="1"/>
  <c r="CM86" i="1"/>
  <c r="AS86" i="1"/>
  <c r="BL144" i="1"/>
  <c r="CI144" i="1"/>
  <c r="AO144" i="1"/>
  <c r="BL85" i="1"/>
  <c r="CI85" i="1"/>
  <c r="AO85" i="1"/>
  <c r="BH143" i="1"/>
  <c r="CE143" i="1"/>
  <c r="AK143" i="1"/>
  <c r="BH84" i="1"/>
  <c r="CE84" i="1"/>
  <c r="AK84" i="1"/>
  <c r="BD142" i="1"/>
  <c r="CA142" i="1"/>
  <c r="AG142" i="1"/>
  <c r="BD83" i="1"/>
  <c r="CA83" i="1"/>
  <c r="AG83" i="1"/>
  <c r="BH141" i="1"/>
  <c r="CE141" i="1"/>
  <c r="AK141" i="1"/>
  <c r="BH82" i="1"/>
  <c r="CE82" i="1"/>
  <c r="AK82" i="1"/>
  <c r="BD140" i="1"/>
  <c r="CA140" i="1"/>
  <c r="AG140" i="1"/>
  <c r="BD81" i="1"/>
  <c r="CA81" i="1"/>
  <c r="AG81" i="1"/>
  <c r="AZ140" i="1"/>
  <c r="BW139" i="1"/>
  <c r="AC139" i="1"/>
  <c r="AZ81" i="1"/>
  <c r="BW80" i="1"/>
  <c r="AC80" i="1"/>
  <c r="BP137" i="1"/>
  <c r="CM137" i="1"/>
  <c r="AS137" i="1"/>
  <c r="BP78" i="1"/>
  <c r="CM78" i="1"/>
  <c r="AS78" i="1"/>
  <c r="BL136" i="1"/>
  <c r="AO136" i="1"/>
  <c r="CI136" i="1"/>
  <c r="BL77" i="1"/>
  <c r="CI77" i="1"/>
  <c r="AO77" i="1"/>
  <c r="BH135" i="1"/>
  <c r="CE135" i="1"/>
  <c r="AK135" i="1"/>
  <c r="BH76" i="1"/>
  <c r="CE76" i="1"/>
  <c r="AK76" i="1"/>
  <c r="BD134" i="1"/>
  <c r="AG134" i="1"/>
  <c r="CA134" i="1"/>
  <c r="BD75" i="1"/>
  <c r="CA75" i="1"/>
  <c r="AG75" i="1"/>
  <c r="BK46" i="5"/>
  <c r="BH133" i="1"/>
  <c r="AK133" i="1"/>
  <c r="CE133" i="1"/>
  <c r="BH74" i="1"/>
  <c r="CE74" i="1"/>
  <c r="AK74" i="1"/>
  <c r="BD132" i="1"/>
  <c r="CA132" i="1"/>
  <c r="AG132" i="1"/>
  <c r="BD73" i="1"/>
  <c r="CA73" i="1"/>
  <c r="AG73" i="1"/>
  <c r="AZ132" i="1"/>
  <c r="AC131" i="1"/>
  <c r="BW131" i="1"/>
  <c r="AZ73" i="1"/>
  <c r="BW72" i="1"/>
  <c r="AC72" i="1"/>
  <c r="BD130" i="1"/>
  <c r="AG130" i="1"/>
  <c r="CA130" i="1"/>
  <c r="BD71" i="1"/>
  <c r="CA71" i="1"/>
  <c r="AG71" i="1"/>
  <c r="BH129" i="1"/>
  <c r="CE129" i="1"/>
  <c r="AK129" i="1"/>
  <c r="BH70" i="1"/>
  <c r="CE70" i="1"/>
  <c r="AK70" i="1"/>
  <c r="BD128" i="1"/>
  <c r="CA128" i="1"/>
  <c r="AG128" i="1"/>
  <c r="BD69" i="1"/>
  <c r="CA69" i="1"/>
  <c r="AG69" i="1"/>
  <c r="BH127" i="1"/>
  <c r="CE127" i="1"/>
  <c r="AK127" i="1"/>
  <c r="BH68" i="1"/>
  <c r="CE68" i="1"/>
  <c r="AK68" i="1"/>
  <c r="BD126" i="1"/>
  <c r="CA126" i="1"/>
  <c r="AG126" i="1"/>
  <c r="BD67" i="1"/>
  <c r="CA67" i="1"/>
  <c r="AG67" i="1"/>
  <c r="BK43" i="5"/>
  <c r="BH125" i="1"/>
  <c r="CE125" i="1"/>
  <c r="AK125" i="1"/>
  <c r="BH66" i="1"/>
  <c r="CE66" i="1"/>
  <c r="AK66" i="1"/>
  <c r="BD124" i="1"/>
  <c r="CA124" i="1"/>
  <c r="AG124" i="1"/>
  <c r="BD65" i="1"/>
  <c r="CA65" i="1"/>
  <c r="AG65" i="1"/>
  <c r="BR44" i="5"/>
  <c r="BO123" i="1"/>
  <c r="CL123" i="1"/>
  <c r="AR123" i="1"/>
  <c r="BO64" i="1"/>
  <c r="AR64" i="1"/>
  <c r="CL64" i="1"/>
  <c r="BR160" i="1"/>
  <c r="CO160" i="1"/>
  <c r="AU160" i="1"/>
  <c r="BR101" i="1"/>
  <c r="AU101" i="1"/>
  <c r="CO101" i="1"/>
  <c r="BB160" i="1"/>
  <c r="AE160" i="1"/>
  <c r="BY160" i="1"/>
  <c r="BB101" i="1"/>
  <c r="AE101" i="1"/>
  <c r="BY101" i="1"/>
  <c r="BF159" i="1"/>
  <c r="CC159" i="1"/>
  <c r="AI159" i="1"/>
  <c r="BF100" i="1"/>
  <c r="AI100" i="1"/>
  <c r="CC100" i="1"/>
  <c r="BJ158" i="1"/>
  <c r="CG158" i="1"/>
  <c r="AM158" i="1"/>
  <c r="BJ99" i="1"/>
  <c r="AM99" i="1"/>
  <c r="CG99" i="1"/>
  <c r="BQ43" i="5"/>
  <c r="BN123" i="1"/>
  <c r="CK123" i="1"/>
  <c r="AQ123" i="1"/>
  <c r="CK64" i="1"/>
  <c r="BN64" i="1"/>
  <c r="AQ64" i="1"/>
  <c r="BI43" i="5"/>
  <c r="BF123" i="1"/>
  <c r="CC123" i="1"/>
  <c r="AI123" i="1"/>
  <c r="CC64" i="1"/>
  <c r="BF64" i="1"/>
  <c r="AI64" i="1"/>
  <c r="BQ160" i="1"/>
  <c r="CN160" i="1"/>
  <c r="AT160" i="1"/>
  <c r="CN101" i="1"/>
  <c r="BQ101" i="1"/>
  <c r="AT101" i="1"/>
  <c r="BI160" i="1"/>
  <c r="CF160" i="1"/>
  <c r="AL160" i="1"/>
  <c r="CF101" i="1"/>
  <c r="BI101" i="1"/>
  <c r="AL101" i="1"/>
  <c r="BA160" i="1"/>
  <c r="BX160" i="1"/>
  <c r="AD160" i="1"/>
  <c r="BX101" i="1"/>
  <c r="BA101" i="1"/>
  <c r="AD101" i="1"/>
  <c r="BM159" i="1"/>
  <c r="CJ159" i="1"/>
  <c r="AP159" i="1"/>
  <c r="CJ100" i="1"/>
  <c r="BM100" i="1"/>
  <c r="AP100" i="1"/>
  <c r="BE159" i="1"/>
  <c r="CB159" i="1"/>
  <c r="AH159" i="1"/>
  <c r="CB100" i="1"/>
  <c r="BE100" i="1"/>
  <c r="AH100" i="1"/>
  <c r="BQ158" i="1"/>
  <c r="CN158" i="1"/>
  <c r="AT158" i="1"/>
  <c r="CN99" i="1"/>
  <c r="BQ99" i="1"/>
  <c r="AT99" i="1"/>
  <c r="BI158" i="1"/>
  <c r="CF158" i="1"/>
  <c r="AL158" i="1"/>
  <c r="CF99" i="1"/>
  <c r="BI99" i="1"/>
  <c r="AL99" i="1"/>
  <c r="BA158" i="1"/>
  <c r="BX158" i="1"/>
  <c r="AD158" i="1"/>
  <c r="BX99" i="1"/>
  <c r="BA99" i="1"/>
  <c r="AD99" i="1"/>
  <c r="BM157" i="1"/>
  <c r="CJ157" i="1"/>
  <c r="AP157" i="1"/>
  <c r="CJ98" i="1"/>
  <c r="BM98" i="1"/>
  <c r="AP98" i="1"/>
  <c r="BE157" i="1"/>
  <c r="CB157" i="1"/>
  <c r="AH157" i="1"/>
  <c r="CB98" i="1"/>
  <c r="BE98" i="1"/>
  <c r="AH98" i="1"/>
  <c r="BQ156" i="1"/>
  <c r="CN156" i="1"/>
  <c r="AT156" i="1"/>
  <c r="CN97" i="1"/>
  <c r="BQ97" i="1"/>
  <c r="AT97" i="1"/>
  <c r="BI156" i="1"/>
  <c r="CF156" i="1"/>
  <c r="AL156" i="1"/>
  <c r="CF97" i="1"/>
  <c r="BI97" i="1"/>
  <c r="AL97" i="1"/>
  <c r="BA156" i="1"/>
  <c r="BX156" i="1"/>
  <c r="AD156" i="1"/>
  <c r="BX97" i="1"/>
  <c r="BA97" i="1"/>
  <c r="AD97" i="1"/>
  <c r="BM155" i="1"/>
  <c r="CJ155" i="1"/>
  <c r="AP155" i="1"/>
  <c r="CJ96" i="1"/>
  <c r="BM96" i="1"/>
  <c r="AP96" i="1"/>
  <c r="BE155" i="1"/>
  <c r="CB155" i="1"/>
  <c r="AH155" i="1"/>
  <c r="CB96" i="1"/>
  <c r="BE96" i="1"/>
  <c r="AH96" i="1"/>
  <c r="BQ154" i="1"/>
  <c r="CN154" i="1"/>
  <c r="AT154" i="1"/>
  <c r="CN95" i="1"/>
  <c r="BQ95" i="1"/>
  <c r="AT95" i="1"/>
  <c r="BI154" i="1"/>
  <c r="CF154" i="1"/>
  <c r="AL154" i="1"/>
  <c r="CF95" i="1"/>
  <c r="BI95" i="1"/>
  <c r="AL95" i="1"/>
  <c r="BA154" i="1"/>
  <c r="BX154" i="1"/>
  <c r="AD154" i="1"/>
  <c r="BX95" i="1"/>
  <c r="BA95" i="1"/>
  <c r="AD95" i="1"/>
  <c r="BM153" i="1"/>
  <c r="CJ153" i="1"/>
  <c r="AP153" i="1"/>
  <c r="CJ94" i="1"/>
  <c r="BM94" i="1"/>
  <c r="AP94" i="1"/>
  <c r="BE153" i="1"/>
  <c r="CB153" i="1"/>
  <c r="AH153" i="1"/>
  <c r="CB94" i="1"/>
  <c r="BE94" i="1"/>
  <c r="AH94" i="1"/>
  <c r="BQ152" i="1"/>
  <c r="CN152" i="1"/>
  <c r="AT152" i="1"/>
  <c r="CN93" i="1"/>
  <c r="BQ93" i="1"/>
  <c r="AT93" i="1"/>
  <c r="BI152" i="1"/>
  <c r="CF152" i="1"/>
  <c r="AL152" i="1"/>
  <c r="CF93" i="1"/>
  <c r="BI93" i="1"/>
  <c r="AL93" i="1"/>
  <c r="BA152" i="1"/>
  <c r="BX152" i="1"/>
  <c r="AD152" i="1"/>
  <c r="BX93" i="1"/>
  <c r="BA93" i="1"/>
  <c r="AD93" i="1"/>
  <c r="BM151" i="1"/>
  <c r="CJ151" i="1"/>
  <c r="AP151" i="1"/>
  <c r="CJ92" i="1"/>
  <c r="BM92" i="1"/>
  <c r="AP92" i="1"/>
  <c r="BE151" i="1"/>
  <c r="CB151" i="1"/>
  <c r="AH151" i="1"/>
  <c r="CB92" i="1"/>
  <c r="BE92" i="1"/>
  <c r="AH92" i="1"/>
  <c r="BQ150" i="1"/>
  <c r="CN150" i="1"/>
  <c r="AT150" i="1"/>
  <c r="CN91" i="1"/>
  <c r="BQ91" i="1"/>
  <c r="AT91" i="1"/>
  <c r="BI150" i="1"/>
  <c r="CF150" i="1"/>
  <c r="AL150" i="1"/>
  <c r="CF91" i="1"/>
  <c r="BI91" i="1"/>
  <c r="AL91" i="1"/>
  <c r="BA150" i="1"/>
  <c r="BX150" i="1"/>
  <c r="AD150" i="1"/>
  <c r="BX91" i="1"/>
  <c r="BA91" i="1"/>
  <c r="AD91" i="1"/>
  <c r="BM149" i="1"/>
  <c r="CJ149" i="1"/>
  <c r="AP149" i="1"/>
  <c r="CJ90" i="1"/>
  <c r="BM90" i="1"/>
  <c r="AP90" i="1"/>
  <c r="BE149" i="1"/>
  <c r="CB149" i="1"/>
  <c r="AH149" i="1"/>
  <c r="CB90" i="1"/>
  <c r="BE90" i="1"/>
  <c r="AH90" i="1"/>
  <c r="BQ148" i="1"/>
  <c r="CN148" i="1"/>
  <c r="AT148" i="1"/>
  <c r="CN89" i="1"/>
  <c r="BQ89" i="1"/>
  <c r="AT89" i="1"/>
  <c r="BI148" i="1"/>
  <c r="CF148" i="1"/>
  <c r="AL148" i="1"/>
  <c r="CF89" i="1"/>
  <c r="BI89" i="1"/>
  <c r="AL89" i="1"/>
  <c r="BA148" i="1"/>
  <c r="BX148" i="1"/>
  <c r="AD148" i="1"/>
  <c r="BX89" i="1"/>
  <c r="BA89" i="1"/>
  <c r="AD89" i="1"/>
  <c r="BM147" i="1"/>
  <c r="CJ147" i="1"/>
  <c r="AP147" i="1"/>
  <c r="CJ88" i="1"/>
  <c r="BM88" i="1"/>
  <c r="AP88" i="1"/>
  <c r="BE147" i="1"/>
  <c r="CB147" i="1"/>
  <c r="AH147" i="1"/>
  <c r="BE88" i="1"/>
  <c r="AH88" i="1"/>
  <c r="CB88" i="1"/>
  <c r="BI146" i="1"/>
  <c r="CF146" i="1"/>
  <c r="AL146" i="1"/>
  <c r="CF87" i="1"/>
  <c r="BI87" i="1"/>
  <c r="AL87" i="1"/>
  <c r="BA146" i="1"/>
  <c r="BX146" i="1"/>
  <c r="AD146" i="1"/>
  <c r="BX87" i="1"/>
  <c r="BA87" i="1"/>
  <c r="AD87" i="1"/>
  <c r="BM145" i="1"/>
  <c r="CJ145" i="1"/>
  <c r="AP145" i="1"/>
  <c r="CJ86" i="1"/>
  <c r="BM86" i="1"/>
  <c r="AP86" i="1"/>
  <c r="BE145" i="1"/>
  <c r="CB145" i="1"/>
  <c r="AH145" i="1"/>
  <c r="CB86" i="1"/>
  <c r="BE86" i="1"/>
  <c r="AH86" i="1"/>
  <c r="BQ144" i="1"/>
  <c r="CN144" i="1"/>
  <c r="AT144" i="1"/>
  <c r="CN85" i="1"/>
  <c r="BQ85" i="1"/>
  <c r="AT85" i="1"/>
  <c r="BI144" i="1"/>
  <c r="CF144" i="1"/>
  <c r="AL144" i="1"/>
  <c r="CF85" i="1"/>
  <c r="BI85" i="1"/>
  <c r="AL85" i="1"/>
  <c r="BA144" i="1"/>
  <c r="BX144" i="1"/>
  <c r="AD144" i="1"/>
  <c r="BX85" i="1"/>
  <c r="BA85" i="1"/>
  <c r="AD85" i="1"/>
  <c r="BM143" i="1"/>
  <c r="CJ143" i="1"/>
  <c r="AP143" i="1"/>
  <c r="CJ84" i="1"/>
  <c r="BM84" i="1"/>
  <c r="AP84" i="1"/>
  <c r="BE143" i="1"/>
  <c r="CB143" i="1"/>
  <c r="AH143" i="1"/>
  <c r="CB84" i="1"/>
  <c r="BE84" i="1"/>
  <c r="AH84" i="1"/>
  <c r="BQ142" i="1"/>
  <c r="CN142" i="1"/>
  <c r="AT142" i="1"/>
  <c r="CN83" i="1"/>
  <c r="BQ83" i="1"/>
  <c r="AT83" i="1"/>
  <c r="BI142" i="1"/>
  <c r="CF142" i="1"/>
  <c r="AL142" i="1"/>
  <c r="CF83" i="1"/>
  <c r="BI83" i="1"/>
  <c r="AL83" i="1"/>
  <c r="BA142" i="1"/>
  <c r="BX142" i="1"/>
  <c r="AD142" i="1"/>
  <c r="BX83" i="1"/>
  <c r="BA83" i="1"/>
  <c r="AD83" i="1"/>
  <c r="BM141" i="1"/>
  <c r="CJ141" i="1"/>
  <c r="AP141" i="1"/>
  <c r="CJ82" i="1"/>
  <c r="BM82" i="1"/>
  <c r="AP82" i="1"/>
  <c r="BE141" i="1"/>
  <c r="CB141" i="1"/>
  <c r="AH141" i="1"/>
  <c r="CB82" i="1"/>
  <c r="BE82" i="1"/>
  <c r="AH82" i="1"/>
  <c r="BQ140" i="1"/>
  <c r="CN140" i="1"/>
  <c r="AT140" i="1"/>
  <c r="CN81" i="1"/>
  <c r="BQ81" i="1"/>
  <c r="AT81" i="1"/>
  <c r="BI140" i="1"/>
  <c r="CF140" i="1"/>
  <c r="AL140" i="1"/>
  <c r="CF81" i="1"/>
  <c r="BI81" i="1"/>
  <c r="AL81" i="1"/>
  <c r="BA140" i="1"/>
  <c r="BX140" i="1"/>
  <c r="AD140" i="1"/>
  <c r="BX81" i="1"/>
  <c r="BA81" i="1"/>
  <c r="AD81" i="1"/>
  <c r="BM139" i="1"/>
  <c r="CJ139" i="1"/>
  <c r="AP139" i="1"/>
  <c r="CJ80" i="1"/>
  <c r="BM80" i="1"/>
  <c r="AP80" i="1"/>
  <c r="BE139" i="1"/>
  <c r="CB139" i="1"/>
  <c r="AH139" i="1"/>
  <c r="CB80" i="1"/>
  <c r="BE80" i="1"/>
  <c r="AH80" i="1"/>
  <c r="BQ138" i="1"/>
  <c r="CN138" i="1"/>
  <c r="AT138" i="1"/>
  <c r="CN79" i="1"/>
  <c r="BQ79" i="1"/>
  <c r="AT79" i="1"/>
  <c r="BI138" i="1"/>
  <c r="CF138" i="1"/>
  <c r="AL138" i="1"/>
  <c r="CF79" i="1"/>
  <c r="BI79" i="1"/>
  <c r="AL79" i="1"/>
  <c r="BA138" i="1"/>
  <c r="BX138" i="1"/>
  <c r="AD138" i="1"/>
  <c r="BX79" i="1"/>
  <c r="BA79" i="1"/>
  <c r="AD79" i="1"/>
  <c r="BM137" i="1"/>
  <c r="CJ137" i="1"/>
  <c r="AP137" i="1"/>
  <c r="CJ78" i="1"/>
  <c r="BM78" i="1"/>
  <c r="AP78" i="1"/>
  <c r="BE137" i="1"/>
  <c r="CB137" i="1"/>
  <c r="AH137" i="1"/>
  <c r="CB78" i="1"/>
  <c r="BE78" i="1"/>
  <c r="AH78" i="1"/>
  <c r="BQ136" i="1"/>
  <c r="CN136" i="1"/>
  <c r="AT136" i="1"/>
  <c r="CN77" i="1"/>
  <c r="BQ77" i="1"/>
  <c r="AT77" i="1"/>
  <c r="BI136" i="1"/>
  <c r="CF136" i="1"/>
  <c r="AL136" i="1"/>
  <c r="CF77" i="1"/>
  <c r="BI77" i="1"/>
  <c r="AL77" i="1"/>
  <c r="BA136" i="1"/>
  <c r="BX136" i="1"/>
  <c r="AD136" i="1"/>
  <c r="BX77" i="1"/>
  <c r="BA77" i="1"/>
  <c r="AD77" i="1"/>
  <c r="BM135" i="1"/>
  <c r="CJ135" i="1"/>
  <c r="AP135" i="1"/>
  <c r="CJ76" i="1"/>
  <c r="BM76" i="1"/>
  <c r="AP76" i="1"/>
  <c r="BE135" i="1"/>
  <c r="CB135" i="1"/>
  <c r="AH135" i="1"/>
  <c r="CB76" i="1"/>
  <c r="BE76" i="1"/>
  <c r="AH76" i="1"/>
  <c r="BQ134" i="1"/>
  <c r="CN134" i="1"/>
  <c r="AT134" i="1"/>
  <c r="CN75" i="1"/>
  <c r="BQ75" i="1"/>
  <c r="AT75" i="1"/>
  <c r="BI134" i="1"/>
  <c r="CF134" i="1"/>
  <c r="AL134" i="1"/>
  <c r="CF75" i="1"/>
  <c r="BI75" i="1"/>
  <c r="AL75" i="1"/>
  <c r="BA134" i="1"/>
  <c r="BX134" i="1"/>
  <c r="AD134" i="1"/>
  <c r="BX75" i="1"/>
  <c r="BA75" i="1"/>
  <c r="AD75" i="1"/>
  <c r="BM133" i="1"/>
  <c r="CJ133" i="1"/>
  <c r="AP133" i="1"/>
  <c r="CJ74" i="1"/>
  <c r="BM74" i="1"/>
  <c r="AP74" i="1"/>
  <c r="BE133" i="1"/>
  <c r="CB133" i="1"/>
  <c r="AH133" i="1"/>
  <c r="CB74" i="1"/>
  <c r="BE74" i="1"/>
  <c r="AH74" i="1"/>
  <c r="BQ132" i="1"/>
  <c r="CN132" i="1"/>
  <c r="AT132" i="1"/>
  <c r="CN73" i="1"/>
  <c r="BQ73" i="1"/>
  <c r="AT73" i="1"/>
  <c r="BI132" i="1"/>
  <c r="CF132" i="1"/>
  <c r="AL132" i="1"/>
  <c r="CF73" i="1"/>
  <c r="BI73" i="1"/>
  <c r="AL73" i="1"/>
  <c r="BA132" i="1"/>
  <c r="BX132" i="1"/>
  <c r="AD132" i="1"/>
  <c r="BX73" i="1"/>
  <c r="BA73" i="1"/>
  <c r="AD73" i="1"/>
  <c r="BM131" i="1"/>
  <c r="CJ131" i="1"/>
  <c r="AP131" i="1"/>
  <c r="CJ72" i="1"/>
  <c r="BM72" i="1"/>
  <c r="AP72" i="1"/>
  <c r="BE131" i="1"/>
  <c r="CB131" i="1"/>
  <c r="AH131" i="1"/>
  <c r="CB72" i="1"/>
  <c r="BE72" i="1"/>
  <c r="AH72" i="1"/>
  <c r="BQ130" i="1"/>
  <c r="CN130" i="1"/>
  <c r="AT130" i="1"/>
  <c r="CN71" i="1"/>
  <c r="BQ71" i="1"/>
  <c r="AT71" i="1"/>
  <c r="BI130" i="1"/>
  <c r="CF130" i="1"/>
  <c r="AL130" i="1"/>
  <c r="CF71" i="1"/>
  <c r="BI71" i="1"/>
  <c r="AL71" i="1"/>
  <c r="BA130" i="1"/>
  <c r="BX130" i="1"/>
  <c r="AD130" i="1"/>
  <c r="BX71" i="1"/>
  <c r="BA71" i="1"/>
  <c r="AD71" i="1"/>
  <c r="BM129" i="1"/>
  <c r="CJ129" i="1"/>
  <c r="AP129" i="1"/>
  <c r="CJ70" i="1"/>
  <c r="BM70" i="1"/>
  <c r="AP70" i="1"/>
  <c r="BE129" i="1"/>
  <c r="CB129" i="1"/>
  <c r="AH129" i="1"/>
  <c r="CB70" i="1"/>
  <c r="BE70" i="1"/>
  <c r="AH70" i="1"/>
  <c r="BQ128" i="1"/>
  <c r="CN128" i="1"/>
  <c r="AT128" i="1"/>
  <c r="CN69" i="1"/>
  <c r="BQ69" i="1"/>
  <c r="AT69" i="1"/>
  <c r="BI128" i="1"/>
  <c r="CF128" i="1"/>
  <c r="AL128" i="1"/>
  <c r="CF69" i="1"/>
  <c r="BI69" i="1"/>
  <c r="AL69" i="1"/>
  <c r="BA128" i="1"/>
  <c r="BX128" i="1"/>
  <c r="AD128" i="1"/>
  <c r="BX69" i="1"/>
  <c r="BA69" i="1"/>
  <c r="AD69" i="1"/>
  <c r="BM127" i="1"/>
  <c r="CJ127" i="1"/>
  <c r="AP127" i="1"/>
  <c r="CJ68" i="1"/>
  <c r="BM68" i="1"/>
  <c r="AP68" i="1"/>
  <c r="BE127" i="1"/>
  <c r="CB127" i="1"/>
  <c r="AH127" i="1"/>
  <c r="CB68" i="1"/>
  <c r="BE68" i="1"/>
  <c r="AH68" i="1"/>
  <c r="BQ126" i="1"/>
  <c r="CN126" i="1"/>
  <c r="AT126" i="1"/>
  <c r="CN67" i="1"/>
  <c r="BQ67" i="1"/>
  <c r="AT67" i="1"/>
  <c r="BI126" i="1"/>
  <c r="CF126" i="1"/>
  <c r="AL126" i="1"/>
  <c r="CF67" i="1"/>
  <c r="BI67" i="1"/>
  <c r="AL67" i="1"/>
  <c r="BA126" i="1"/>
  <c r="BX126" i="1"/>
  <c r="AD126" i="1"/>
  <c r="BX67" i="1"/>
  <c r="BA67" i="1"/>
  <c r="AD67" i="1"/>
  <c r="BM125" i="1"/>
  <c r="CJ125" i="1"/>
  <c r="AP125" i="1"/>
  <c r="CJ66" i="1"/>
  <c r="BM66" i="1"/>
  <c r="AP66" i="1"/>
  <c r="BE125" i="1"/>
  <c r="CB125" i="1"/>
  <c r="AH125" i="1"/>
  <c r="CB66" i="1"/>
  <c r="BE66" i="1"/>
  <c r="AH66" i="1"/>
  <c r="BQ124" i="1"/>
  <c r="CN124" i="1"/>
  <c r="AT124" i="1"/>
  <c r="CN65" i="1"/>
  <c r="BQ65" i="1"/>
  <c r="AT65" i="1"/>
  <c r="BI124" i="1"/>
  <c r="CF124" i="1"/>
  <c r="AL124" i="1"/>
  <c r="CF65" i="1"/>
  <c r="BI65" i="1"/>
  <c r="AL65" i="1"/>
  <c r="BA124" i="1"/>
  <c r="BX124" i="1"/>
  <c r="AD124" i="1"/>
  <c r="BX65" i="1"/>
  <c r="BA65" i="1"/>
  <c r="AD65" i="1"/>
  <c r="BH46" i="5"/>
  <c r="BQ146" i="1"/>
  <c r="CN146" i="1"/>
  <c r="AT146" i="1"/>
  <c r="AT87" i="1"/>
  <c r="CN87" i="1"/>
  <c r="BQ87" i="1"/>
  <c r="BP146" i="1"/>
  <c r="CM146" i="1"/>
  <c r="AS146" i="1"/>
  <c r="CM87" i="1"/>
  <c r="AS87" i="1"/>
  <c r="BP87" i="1"/>
  <c r="BN147" i="1"/>
  <c r="AQ147" i="1"/>
  <c r="CK147" i="1"/>
  <c r="AQ88" i="1"/>
  <c r="BN88" i="1"/>
  <c r="CK88" i="1"/>
  <c r="BC147" i="1"/>
  <c r="BZ147" i="1"/>
  <c r="AF147" i="1"/>
  <c r="AF88" i="1"/>
  <c r="BC88" i="1"/>
  <c r="BZ88" i="1"/>
  <c r="BF43" i="5"/>
  <c r="BC42" i="5"/>
  <c r="BT44" i="5"/>
  <c r="BL44" i="5"/>
  <c r="BV47" i="5"/>
  <c r="BV48" i="5"/>
  <c r="BN47" i="5"/>
  <c r="BN48" i="5"/>
  <c r="BF47" i="5"/>
  <c r="BF48" i="5"/>
  <c r="BC43" i="5"/>
  <c r="BS44" i="5"/>
  <c r="BK44" i="5"/>
  <c r="BR46" i="5"/>
  <c r="BJ46" i="5"/>
  <c r="BU47" i="5"/>
  <c r="BU48" i="5"/>
  <c r="BM47" i="5"/>
  <c r="BM48" i="5"/>
  <c r="BE47" i="5"/>
  <c r="BE48" i="5"/>
  <c r="BC44" i="5"/>
  <c r="BV42" i="5"/>
  <c r="BN42" i="5"/>
  <c r="BF42" i="5"/>
  <c r="BQ46" i="5"/>
  <c r="BI46" i="5"/>
  <c r="BG47" i="5"/>
  <c r="BG48" i="5"/>
  <c r="BO47" i="5"/>
  <c r="BO48" i="5"/>
  <c r="BT47" i="5"/>
  <c r="BT48" i="5"/>
  <c r="BD44" i="5"/>
  <c r="BR48" i="5"/>
  <c r="BR47" i="5"/>
  <c r="BO44" i="5"/>
  <c r="BG44" i="5"/>
  <c r="BV46" i="5"/>
  <c r="BN46" i="5"/>
  <c r="BF46" i="5"/>
  <c r="BC48" i="5"/>
  <c r="BC47" i="5"/>
  <c r="BD47" i="5"/>
  <c r="BD48" i="5"/>
  <c r="BS48" i="5"/>
  <c r="BS47" i="5"/>
  <c r="BT42" i="5"/>
  <c r="BO46" i="5"/>
  <c r="BJ48" i="5"/>
  <c r="BJ47" i="5"/>
  <c r="BQ48" i="5"/>
  <c r="BQ47" i="5"/>
  <c r="BI48" i="5"/>
  <c r="BI47" i="5"/>
  <c r="BV44" i="5"/>
  <c r="BN44" i="5"/>
  <c r="BF44" i="5"/>
  <c r="BR42" i="5"/>
  <c r="BJ42" i="5"/>
  <c r="BU46" i="5"/>
  <c r="BM46" i="5"/>
  <c r="BE46" i="5"/>
  <c r="BL47" i="5"/>
  <c r="BL48" i="5"/>
  <c r="BK48" i="5"/>
  <c r="BK47" i="5"/>
  <c r="BD43" i="5"/>
  <c r="BL42" i="5"/>
  <c r="BG46" i="5"/>
  <c r="BP47" i="5"/>
  <c r="BP48" i="5"/>
  <c r="BH48" i="5"/>
  <c r="BH47" i="5"/>
  <c r="BU44" i="5"/>
  <c r="BM44" i="5"/>
  <c r="BE44" i="5"/>
  <c r="BO43" i="5"/>
  <c r="BG43" i="5"/>
  <c r="BQ42" i="5"/>
  <c r="BI42" i="5"/>
  <c r="BT46" i="5"/>
  <c r="BL46" i="5"/>
  <c r="BD46" i="5"/>
  <c r="AW4" i="5"/>
  <c r="AX4" i="5"/>
  <c r="AY4" i="5"/>
  <c r="AW5" i="5"/>
  <c r="AX5" i="5"/>
  <c r="AY5" i="5"/>
  <c r="AW6" i="5"/>
  <c r="AX6" i="5"/>
  <c r="AY6" i="5"/>
  <c r="AW7" i="5"/>
  <c r="AX7" i="5"/>
  <c r="AY7" i="5"/>
  <c r="AW8" i="5"/>
  <c r="AX8" i="5"/>
  <c r="AY8" i="5"/>
  <c r="AW9" i="5"/>
  <c r="AX9" i="5"/>
  <c r="AY9" i="5"/>
  <c r="AW10" i="5"/>
  <c r="AX10" i="5"/>
  <c r="AY10" i="5"/>
  <c r="AW11" i="5"/>
  <c r="AX11" i="5"/>
  <c r="AY11" i="5"/>
  <c r="AW12" i="5"/>
  <c r="AX12" i="5"/>
  <c r="AY12" i="5"/>
  <c r="AW13" i="5"/>
  <c r="AX13" i="5"/>
  <c r="AY13" i="5"/>
  <c r="AW14" i="5"/>
  <c r="AX14" i="5"/>
  <c r="AY14" i="5"/>
  <c r="AW15" i="5"/>
  <c r="AX15" i="5"/>
  <c r="AY15" i="5"/>
  <c r="AW16" i="5"/>
  <c r="AX16" i="5"/>
  <c r="AY16" i="5"/>
  <c r="AW17" i="5"/>
  <c r="AX17" i="5"/>
  <c r="AY17" i="5"/>
  <c r="AW18" i="5"/>
  <c r="AX18" i="5"/>
  <c r="AY18" i="5"/>
  <c r="AW19" i="5"/>
  <c r="AX19" i="5"/>
  <c r="AY19" i="5"/>
  <c r="AW20" i="5"/>
  <c r="AX20" i="5"/>
  <c r="AY20" i="5"/>
  <c r="AW21" i="5"/>
  <c r="AX21" i="5"/>
  <c r="AY21" i="5"/>
  <c r="AW22" i="5"/>
  <c r="AX22" i="5"/>
  <c r="AY22" i="5"/>
  <c r="AW23" i="5"/>
  <c r="AX23" i="5"/>
  <c r="AY23" i="5"/>
  <c r="AW24" i="5"/>
  <c r="AX24" i="5"/>
  <c r="AY24" i="5"/>
  <c r="AW25" i="5"/>
  <c r="AX25" i="5"/>
  <c r="AY25" i="5"/>
  <c r="AW26" i="5"/>
  <c r="AX26" i="5"/>
  <c r="AY26" i="5"/>
  <c r="AW27" i="5"/>
  <c r="AX27" i="5"/>
  <c r="AY27" i="5"/>
  <c r="AW28" i="5"/>
  <c r="AX28" i="5"/>
  <c r="AY28" i="5"/>
  <c r="AW29" i="5"/>
  <c r="AX29" i="5"/>
  <c r="AY29" i="5"/>
  <c r="AW30" i="5"/>
  <c r="AX30" i="5"/>
  <c r="AY30" i="5"/>
  <c r="AW31" i="5"/>
  <c r="AX31" i="5"/>
  <c r="AY31" i="5"/>
  <c r="AW32" i="5"/>
  <c r="AX32" i="5"/>
  <c r="AY32" i="5"/>
  <c r="AW33" i="5"/>
  <c r="AX33" i="5"/>
  <c r="AY33" i="5"/>
  <c r="AW34" i="5"/>
  <c r="AX34" i="5"/>
  <c r="AY34" i="5"/>
  <c r="AW35" i="5"/>
  <c r="AX35" i="5"/>
  <c r="AY35" i="5"/>
  <c r="AW36" i="5"/>
  <c r="AX36" i="5"/>
  <c r="AY36" i="5"/>
  <c r="AW37" i="5"/>
  <c r="AX37" i="5"/>
  <c r="AY37" i="5"/>
  <c r="AW38" i="5"/>
  <c r="AX38" i="5"/>
  <c r="AY38" i="5"/>
  <c r="AW39" i="5"/>
  <c r="AX39" i="5"/>
  <c r="AY39" i="5"/>
  <c r="AW40" i="5"/>
  <c r="AX40" i="5"/>
  <c r="AY40" i="5"/>
  <c r="AX3" i="5"/>
  <c r="AY3" i="5"/>
  <c r="AW3" i="5"/>
  <c r="AC42" i="5"/>
  <c r="AD42" i="5"/>
  <c r="AE42" i="5"/>
  <c r="AF42" i="5"/>
  <c r="AG42" i="5"/>
  <c r="AH42" i="5"/>
  <c r="AI42" i="5"/>
  <c r="AJ42" i="5"/>
  <c r="AK42" i="5"/>
  <c r="AL42" i="5"/>
  <c r="AM42" i="5"/>
  <c r="AN42" i="5"/>
  <c r="AO42" i="5"/>
  <c r="AP42" i="5"/>
  <c r="AQ42" i="5"/>
  <c r="AR42" i="5"/>
  <c r="AS42" i="5"/>
  <c r="AT42" i="5"/>
  <c r="AU42" i="5"/>
  <c r="AC43" i="5"/>
  <c r="AD43" i="5"/>
  <c r="AE43" i="5"/>
  <c r="AF43" i="5"/>
  <c r="AG43" i="5"/>
  <c r="AH43" i="5"/>
  <c r="AI43" i="5"/>
  <c r="AJ43" i="5"/>
  <c r="AK43" i="5"/>
  <c r="AL43" i="5"/>
  <c r="AM43" i="5"/>
  <c r="AN43" i="5"/>
  <c r="AO43" i="5"/>
  <c r="AP43" i="5"/>
  <c r="AQ43" i="5"/>
  <c r="AR43" i="5"/>
  <c r="AS43" i="5"/>
  <c r="AT43" i="5"/>
  <c r="AU43" i="5"/>
  <c r="AC44" i="5"/>
  <c r="AD44" i="5"/>
  <c r="AE44" i="5"/>
  <c r="AF44" i="5"/>
  <c r="AG44" i="5"/>
  <c r="AH44" i="5"/>
  <c r="AI44" i="5"/>
  <c r="AJ44" i="5"/>
  <c r="AK44" i="5"/>
  <c r="AL44" i="5"/>
  <c r="AM44" i="5"/>
  <c r="AN44" i="5"/>
  <c r="AO44" i="5"/>
  <c r="AP44" i="5"/>
  <c r="AQ44" i="5"/>
  <c r="AR44" i="5"/>
  <c r="AS44" i="5"/>
  <c r="AT44" i="5"/>
  <c r="AU44" i="5"/>
  <c r="X4" i="5"/>
  <c r="X5" i="5"/>
  <c r="X6" i="5"/>
  <c r="X7" i="5"/>
  <c r="X8" i="5"/>
  <c r="X9" i="5"/>
  <c r="X10" i="5"/>
  <c r="X11" i="5"/>
  <c r="X12" i="5"/>
  <c r="X13" i="5"/>
  <c r="X14" i="5"/>
  <c r="X15" i="5"/>
  <c r="X16" i="5"/>
  <c r="X17" i="5"/>
  <c r="X18" i="5"/>
  <c r="X19" i="5"/>
  <c r="X20" i="5"/>
  <c r="X21" i="5"/>
  <c r="X22" i="5"/>
  <c r="X23" i="5"/>
  <c r="X24" i="5"/>
  <c r="X25" i="5"/>
  <c r="X26" i="5"/>
  <c r="X27" i="5"/>
  <c r="X28" i="5"/>
  <c r="X29" i="5"/>
  <c r="X30" i="5"/>
  <c r="X31" i="5"/>
  <c r="X32" i="5"/>
  <c r="X33" i="5"/>
  <c r="X34" i="5"/>
  <c r="X35" i="5"/>
  <c r="X36" i="5"/>
  <c r="X37" i="5"/>
  <c r="X38" i="5"/>
  <c r="X39" i="5"/>
  <c r="X40" i="5"/>
  <c r="X3" i="5"/>
  <c r="D43" i="5"/>
  <c r="E43" i="5"/>
  <c r="F43" i="5"/>
  <c r="G43" i="5"/>
  <c r="H43" i="5"/>
  <c r="I43" i="5"/>
  <c r="J43" i="5"/>
  <c r="K43" i="5"/>
  <c r="L43" i="5"/>
  <c r="M43" i="5"/>
  <c r="N43" i="5"/>
  <c r="O43" i="5"/>
  <c r="P43" i="5"/>
  <c r="Q43" i="5"/>
  <c r="R43" i="5"/>
  <c r="S43" i="5"/>
  <c r="T43" i="5"/>
  <c r="U43" i="5"/>
  <c r="V43" i="5"/>
  <c r="C43" i="5"/>
  <c r="D42" i="5"/>
  <c r="E42" i="5"/>
  <c r="F42" i="5"/>
  <c r="G42" i="5"/>
  <c r="H42" i="5"/>
  <c r="I42" i="5"/>
  <c r="J42" i="5"/>
  <c r="K42" i="5"/>
  <c r="L42" i="5"/>
  <c r="M42" i="5"/>
  <c r="N42" i="5"/>
  <c r="O42" i="5"/>
  <c r="P42" i="5"/>
  <c r="Q42" i="5"/>
  <c r="R42" i="5"/>
  <c r="S42" i="5"/>
  <c r="T42" i="5"/>
  <c r="U42" i="5"/>
  <c r="V42" i="5"/>
  <c r="C42" i="5"/>
  <c r="C64" i="1"/>
  <c r="D64" i="1"/>
  <c r="E64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D55" i="1"/>
  <c r="K37" i="8" s="1"/>
  <c r="E55" i="1"/>
  <c r="K31" i="8" s="1"/>
  <c r="F55" i="1"/>
  <c r="K20" i="8" s="1"/>
  <c r="G55" i="1"/>
  <c r="K27" i="8" s="1"/>
  <c r="H55" i="1"/>
  <c r="K28" i="8" s="1"/>
  <c r="I55" i="1"/>
  <c r="K34" i="8" s="1"/>
  <c r="J55" i="1"/>
  <c r="K30" i="8" s="1"/>
  <c r="K55" i="1"/>
  <c r="K4" i="8" s="1"/>
  <c r="L55" i="1"/>
  <c r="K7" i="8" s="1"/>
  <c r="M55" i="1"/>
  <c r="K17" i="8" s="1"/>
  <c r="N55" i="1"/>
  <c r="K12" i="8" s="1"/>
  <c r="P55" i="1"/>
  <c r="K13" i="8" s="1"/>
  <c r="Q55" i="1"/>
  <c r="K43" i="8" s="1"/>
  <c r="R55" i="1"/>
  <c r="K42" i="8" s="1"/>
  <c r="S55" i="1"/>
  <c r="K39" i="8" s="1"/>
  <c r="T55" i="1"/>
  <c r="K32" i="8" s="1"/>
  <c r="U55" i="1"/>
  <c r="K36" i="8" s="1"/>
  <c r="V55" i="1"/>
  <c r="K24" i="8" s="1"/>
  <c r="D56" i="1"/>
  <c r="L37" i="8" s="1"/>
  <c r="E56" i="1"/>
  <c r="L31" i="8" s="1"/>
  <c r="F56" i="1"/>
  <c r="L20" i="8" s="1"/>
  <c r="G56" i="1"/>
  <c r="L27" i="8" s="1"/>
  <c r="H56" i="1"/>
  <c r="L28" i="8" s="1"/>
  <c r="I56" i="1"/>
  <c r="L34" i="8" s="1"/>
  <c r="J56" i="1"/>
  <c r="L30" i="8" s="1"/>
  <c r="K56" i="1"/>
  <c r="L4" i="8" s="1"/>
  <c r="L56" i="1"/>
  <c r="M56" i="1"/>
  <c r="L17" i="8" s="1"/>
  <c r="N56" i="1"/>
  <c r="L12" i="8" s="1"/>
  <c r="P56" i="1"/>
  <c r="L13" i="8" s="1"/>
  <c r="Q56" i="1"/>
  <c r="L43" i="8" s="1"/>
  <c r="R56" i="1"/>
  <c r="L42" i="8" s="1"/>
  <c r="S56" i="1"/>
  <c r="L39" i="8" s="1"/>
  <c r="T56" i="1"/>
  <c r="L32" i="8" s="1"/>
  <c r="U56" i="1"/>
  <c r="L36" i="8" s="1"/>
  <c r="V56" i="1"/>
  <c r="L24" i="8" s="1"/>
  <c r="D57" i="1"/>
  <c r="M37" i="8" s="1"/>
  <c r="E57" i="1"/>
  <c r="M31" i="8" s="1"/>
  <c r="F57" i="1"/>
  <c r="M20" i="8" s="1"/>
  <c r="G57" i="1"/>
  <c r="M27" i="8" s="1"/>
  <c r="H57" i="1"/>
  <c r="M28" i="8" s="1"/>
  <c r="I57" i="1"/>
  <c r="M34" i="8" s="1"/>
  <c r="J57" i="1"/>
  <c r="M30" i="8" s="1"/>
  <c r="K57" i="1"/>
  <c r="M4" i="8" s="1"/>
  <c r="L57" i="1"/>
  <c r="M7" i="8" s="1"/>
  <c r="M57" i="1"/>
  <c r="M17" i="8" s="1"/>
  <c r="N57" i="1"/>
  <c r="M12" i="8" s="1"/>
  <c r="P57" i="1"/>
  <c r="M13" i="8" s="1"/>
  <c r="Q57" i="1"/>
  <c r="M43" i="8" s="1"/>
  <c r="R57" i="1"/>
  <c r="M42" i="8" s="1"/>
  <c r="S57" i="1"/>
  <c r="M39" i="8" s="1"/>
  <c r="T57" i="1"/>
  <c r="M32" i="8" s="1"/>
  <c r="U57" i="1"/>
  <c r="M36" i="8" s="1"/>
  <c r="V57" i="1"/>
  <c r="M24" i="8" s="1"/>
  <c r="D58" i="1"/>
  <c r="N37" i="8" s="1"/>
  <c r="E58" i="1"/>
  <c r="N31" i="8" s="1"/>
  <c r="F58" i="1"/>
  <c r="N20" i="8" s="1"/>
  <c r="G58" i="1"/>
  <c r="N27" i="8" s="1"/>
  <c r="H58" i="1"/>
  <c r="N28" i="8" s="1"/>
  <c r="I58" i="1"/>
  <c r="N34" i="8" s="1"/>
  <c r="J58" i="1"/>
  <c r="N30" i="8" s="1"/>
  <c r="K58" i="1"/>
  <c r="N4" i="8" s="1"/>
  <c r="L58" i="1"/>
  <c r="N7" i="8" s="1"/>
  <c r="M58" i="1"/>
  <c r="N17" i="8" s="1"/>
  <c r="N58" i="1"/>
  <c r="N12" i="8" s="1"/>
  <c r="P58" i="1"/>
  <c r="N13" i="8" s="1"/>
  <c r="Q58" i="1"/>
  <c r="N43" i="8" s="1"/>
  <c r="R58" i="1"/>
  <c r="N42" i="8" s="1"/>
  <c r="S58" i="1"/>
  <c r="N39" i="8" s="1"/>
  <c r="T58" i="1"/>
  <c r="N32" i="8" s="1"/>
  <c r="U58" i="1"/>
  <c r="N36" i="8" s="1"/>
  <c r="V58" i="1"/>
  <c r="N24" i="8" s="1"/>
  <c r="D59" i="1"/>
  <c r="O37" i="8" s="1"/>
  <c r="E59" i="1"/>
  <c r="O31" i="8" s="1"/>
  <c r="F59" i="1"/>
  <c r="O20" i="8" s="1"/>
  <c r="G59" i="1"/>
  <c r="O27" i="8" s="1"/>
  <c r="H59" i="1"/>
  <c r="O28" i="8" s="1"/>
  <c r="I59" i="1"/>
  <c r="O34" i="8" s="1"/>
  <c r="J59" i="1"/>
  <c r="O30" i="8" s="1"/>
  <c r="K59" i="1"/>
  <c r="O4" i="8" s="1"/>
  <c r="L59" i="1"/>
  <c r="O7" i="8" s="1"/>
  <c r="M59" i="1"/>
  <c r="O17" i="8" s="1"/>
  <c r="N59" i="1"/>
  <c r="O12" i="8" s="1"/>
  <c r="P59" i="1"/>
  <c r="O13" i="8" s="1"/>
  <c r="Q59" i="1"/>
  <c r="O43" i="8" s="1"/>
  <c r="R59" i="1"/>
  <c r="O42" i="8" s="1"/>
  <c r="S59" i="1"/>
  <c r="O39" i="8" s="1"/>
  <c r="T59" i="1"/>
  <c r="O32" i="8" s="1"/>
  <c r="U59" i="1"/>
  <c r="O36" i="8" s="1"/>
  <c r="V59" i="1"/>
  <c r="O24" i="8" s="1"/>
  <c r="C124" i="1"/>
  <c r="D124" i="1"/>
  <c r="E124" i="1"/>
  <c r="F124" i="1"/>
  <c r="G124" i="1"/>
  <c r="H124" i="1"/>
  <c r="I124" i="1"/>
  <c r="J124" i="1"/>
  <c r="K124" i="1"/>
  <c r="L124" i="1"/>
  <c r="M124" i="1"/>
  <c r="N124" i="1"/>
  <c r="O124" i="1"/>
  <c r="P124" i="1"/>
  <c r="Q124" i="1"/>
  <c r="R124" i="1"/>
  <c r="S124" i="1"/>
  <c r="T124" i="1"/>
  <c r="U124" i="1"/>
  <c r="V124" i="1"/>
  <c r="C125" i="1"/>
  <c r="D125" i="1"/>
  <c r="E125" i="1"/>
  <c r="F125" i="1"/>
  <c r="G125" i="1"/>
  <c r="H125" i="1"/>
  <c r="I125" i="1"/>
  <c r="J125" i="1"/>
  <c r="K125" i="1"/>
  <c r="L125" i="1"/>
  <c r="M125" i="1"/>
  <c r="N125" i="1"/>
  <c r="O125" i="1"/>
  <c r="P125" i="1"/>
  <c r="Q125" i="1"/>
  <c r="R125" i="1"/>
  <c r="S125" i="1"/>
  <c r="T125" i="1"/>
  <c r="U125" i="1"/>
  <c r="V125" i="1"/>
  <c r="C126" i="1"/>
  <c r="D126" i="1"/>
  <c r="E126" i="1"/>
  <c r="F126" i="1"/>
  <c r="G126" i="1"/>
  <c r="H126" i="1"/>
  <c r="I126" i="1"/>
  <c r="J126" i="1"/>
  <c r="K126" i="1"/>
  <c r="L126" i="1"/>
  <c r="M126" i="1"/>
  <c r="N126" i="1"/>
  <c r="O126" i="1"/>
  <c r="P126" i="1"/>
  <c r="Q126" i="1"/>
  <c r="R126" i="1"/>
  <c r="S126" i="1"/>
  <c r="T126" i="1"/>
  <c r="U126" i="1"/>
  <c r="V126" i="1"/>
  <c r="C127" i="1"/>
  <c r="D127" i="1"/>
  <c r="E127" i="1"/>
  <c r="F127" i="1"/>
  <c r="G127" i="1"/>
  <c r="H127" i="1"/>
  <c r="I127" i="1"/>
  <c r="J127" i="1"/>
  <c r="K127" i="1"/>
  <c r="L127" i="1"/>
  <c r="M127" i="1"/>
  <c r="N127" i="1"/>
  <c r="O127" i="1"/>
  <c r="P127" i="1"/>
  <c r="Q127" i="1"/>
  <c r="R127" i="1"/>
  <c r="S127" i="1"/>
  <c r="T127" i="1"/>
  <c r="U127" i="1"/>
  <c r="V127" i="1"/>
  <c r="C128" i="1"/>
  <c r="D128" i="1"/>
  <c r="E128" i="1"/>
  <c r="F128" i="1"/>
  <c r="G128" i="1"/>
  <c r="H128" i="1"/>
  <c r="I128" i="1"/>
  <c r="J128" i="1"/>
  <c r="K128" i="1"/>
  <c r="L128" i="1"/>
  <c r="M128" i="1"/>
  <c r="N128" i="1"/>
  <c r="O128" i="1"/>
  <c r="P128" i="1"/>
  <c r="Q128" i="1"/>
  <c r="R128" i="1"/>
  <c r="S128" i="1"/>
  <c r="T128" i="1"/>
  <c r="U128" i="1"/>
  <c r="V128" i="1"/>
  <c r="C129" i="1"/>
  <c r="D129" i="1"/>
  <c r="E129" i="1"/>
  <c r="F129" i="1"/>
  <c r="G129" i="1"/>
  <c r="H129" i="1"/>
  <c r="I129" i="1"/>
  <c r="J129" i="1"/>
  <c r="K129" i="1"/>
  <c r="L129" i="1"/>
  <c r="M129" i="1"/>
  <c r="N129" i="1"/>
  <c r="O129" i="1"/>
  <c r="P129" i="1"/>
  <c r="Q129" i="1"/>
  <c r="R129" i="1"/>
  <c r="S129" i="1"/>
  <c r="T129" i="1"/>
  <c r="U129" i="1"/>
  <c r="V129" i="1"/>
  <c r="C130" i="1"/>
  <c r="D130" i="1"/>
  <c r="E130" i="1"/>
  <c r="F130" i="1"/>
  <c r="G130" i="1"/>
  <c r="H130" i="1"/>
  <c r="I130" i="1"/>
  <c r="J130" i="1"/>
  <c r="K130" i="1"/>
  <c r="L130" i="1"/>
  <c r="M130" i="1"/>
  <c r="N130" i="1"/>
  <c r="O130" i="1"/>
  <c r="P130" i="1"/>
  <c r="Q130" i="1"/>
  <c r="R130" i="1"/>
  <c r="S130" i="1"/>
  <c r="T130" i="1"/>
  <c r="U130" i="1"/>
  <c r="V130" i="1"/>
  <c r="C131" i="1"/>
  <c r="D131" i="1"/>
  <c r="E131" i="1"/>
  <c r="F131" i="1"/>
  <c r="G131" i="1"/>
  <c r="H131" i="1"/>
  <c r="I131" i="1"/>
  <c r="J131" i="1"/>
  <c r="K131" i="1"/>
  <c r="L131" i="1"/>
  <c r="M131" i="1"/>
  <c r="N131" i="1"/>
  <c r="O131" i="1"/>
  <c r="P131" i="1"/>
  <c r="Q131" i="1"/>
  <c r="R131" i="1"/>
  <c r="S131" i="1"/>
  <c r="T131" i="1"/>
  <c r="U131" i="1"/>
  <c r="V131" i="1"/>
  <c r="C132" i="1"/>
  <c r="D132" i="1"/>
  <c r="E132" i="1"/>
  <c r="F132" i="1"/>
  <c r="G132" i="1"/>
  <c r="H132" i="1"/>
  <c r="I132" i="1"/>
  <c r="J132" i="1"/>
  <c r="K132" i="1"/>
  <c r="L132" i="1"/>
  <c r="M132" i="1"/>
  <c r="N132" i="1"/>
  <c r="O132" i="1"/>
  <c r="P132" i="1"/>
  <c r="Q132" i="1"/>
  <c r="R132" i="1"/>
  <c r="S132" i="1"/>
  <c r="T132" i="1"/>
  <c r="U132" i="1"/>
  <c r="V132" i="1"/>
  <c r="C133" i="1"/>
  <c r="D133" i="1"/>
  <c r="E133" i="1"/>
  <c r="F133" i="1"/>
  <c r="G133" i="1"/>
  <c r="H133" i="1"/>
  <c r="I133" i="1"/>
  <c r="J133" i="1"/>
  <c r="K133" i="1"/>
  <c r="L133" i="1"/>
  <c r="M133" i="1"/>
  <c r="N133" i="1"/>
  <c r="O133" i="1"/>
  <c r="P133" i="1"/>
  <c r="Q133" i="1"/>
  <c r="R133" i="1"/>
  <c r="S133" i="1"/>
  <c r="T133" i="1"/>
  <c r="U133" i="1"/>
  <c r="V133" i="1"/>
  <c r="C134" i="1"/>
  <c r="D134" i="1"/>
  <c r="E134" i="1"/>
  <c r="F134" i="1"/>
  <c r="G134" i="1"/>
  <c r="H134" i="1"/>
  <c r="I134" i="1"/>
  <c r="J134" i="1"/>
  <c r="K134" i="1"/>
  <c r="L134" i="1"/>
  <c r="M134" i="1"/>
  <c r="N134" i="1"/>
  <c r="O134" i="1"/>
  <c r="P134" i="1"/>
  <c r="Q134" i="1"/>
  <c r="R134" i="1"/>
  <c r="S134" i="1"/>
  <c r="T134" i="1"/>
  <c r="U134" i="1"/>
  <c r="V134" i="1"/>
  <c r="C135" i="1"/>
  <c r="D135" i="1"/>
  <c r="E135" i="1"/>
  <c r="F135" i="1"/>
  <c r="G135" i="1"/>
  <c r="H135" i="1"/>
  <c r="I135" i="1"/>
  <c r="J135" i="1"/>
  <c r="K135" i="1"/>
  <c r="L135" i="1"/>
  <c r="M135" i="1"/>
  <c r="N135" i="1"/>
  <c r="O135" i="1"/>
  <c r="P135" i="1"/>
  <c r="Q135" i="1"/>
  <c r="R135" i="1"/>
  <c r="S135" i="1"/>
  <c r="T135" i="1"/>
  <c r="U135" i="1"/>
  <c r="V135" i="1"/>
  <c r="C136" i="1"/>
  <c r="D136" i="1"/>
  <c r="E136" i="1"/>
  <c r="F136" i="1"/>
  <c r="G136" i="1"/>
  <c r="H136" i="1"/>
  <c r="I136" i="1"/>
  <c r="J136" i="1"/>
  <c r="K136" i="1"/>
  <c r="L136" i="1"/>
  <c r="M136" i="1"/>
  <c r="N136" i="1"/>
  <c r="O136" i="1"/>
  <c r="P136" i="1"/>
  <c r="Q136" i="1"/>
  <c r="R136" i="1"/>
  <c r="S136" i="1"/>
  <c r="T136" i="1"/>
  <c r="U136" i="1"/>
  <c r="V136" i="1"/>
  <c r="C137" i="1"/>
  <c r="D137" i="1"/>
  <c r="E137" i="1"/>
  <c r="F137" i="1"/>
  <c r="G137" i="1"/>
  <c r="H137" i="1"/>
  <c r="I137" i="1"/>
  <c r="J137" i="1"/>
  <c r="K137" i="1"/>
  <c r="L137" i="1"/>
  <c r="M137" i="1"/>
  <c r="N137" i="1"/>
  <c r="O137" i="1"/>
  <c r="P137" i="1"/>
  <c r="Q137" i="1"/>
  <c r="R137" i="1"/>
  <c r="S137" i="1"/>
  <c r="T137" i="1"/>
  <c r="U137" i="1"/>
  <c r="V137" i="1"/>
  <c r="C138" i="1"/>
  <c r="D138" i="1"/>
  <c r="E138" i="1"/>
  <c r="F138" i="1"/>
  <c r="G138" i="1"/>
  <c r="H138" i="1"/>
  <c r="I138" i="1"/>
  <c r="J138" i="1"/>
  <c r="K138" i="1"/>
  <c r="L138" i="1"/>
  <c r="M138" i="1"/>
  <c r="N138" i="1"/>
  <c r="O138" i="1"/>
  <c r="P138" i="1"/>
  <c r="Q138" i="1"/>
  <c r="R138" i="1"/>
  <c r="S138" i="1"/>
  <c r="T138" i="1"/>
  <c r="U138" i="1"/>
  <c r="V138" i="1"/>
  <c r="C139" i="1"/>
  <c r="D139" i="1"/>
  <c r="E139" i="1"/>
  <c r="F139" i="1"/>
  <c r="G139" i="1"/>
  <c r="H139" i="1"/>
  <c r="I139" i="1"/>
  <c r="J139" i="1"/>
  <c r="K139" i="1"/>
  <c r="L139" i="1"/>
  <c r="M139" i="1"/>
  <c r="N139" i="1"/>
  <c r="O139" i="1"/>
  <c r="P139" i="1"/>
  <c r="Q139" i="1"/>
  <c r="R139" i="1"/>
  <c r="S139" i="1"/>
  <c r="T139" i="1"/>
  <c r="U139" i="1"/>
  <c r="V139" i="1"/>
  <c r="C140" i="1"/>
  <c r="D140" i="1"/>
  <c r="E140" i="1"/>
  <c r="F140" i="1"/>
  <c r="G140" i="1"/>
  <c r="H140" i="1"/>
  <c r="I140" i="1"/>
  <c r="J140" i="1"/>
  <c r="K140" i="1"/>
  <c r="L140" i="1"/>
  <c r="M140" i="1"/>
  <c r="N140" i="1"/>
  <c r="O140" i="1"/>
  <c r="P140" i="1"/>
  <c r="Q140" i="1"/>
  <c r="R140" i="1"/>
  <c r="S140" i="1"/>
  <c r="T140" i="1"/>
  <c r="U140" i="1"/>
  <c r="V140" i="1"/>
  <c r="C141" i="1"/>
  <c r="D141" i="1"/>
  <c r="E141" i="1"/>
  <c r="F141" i="1"/>
  <c r="G141" i="1"/>
  <c r="H141" i="1"/>
  <c r="I141" i="1"/>
  <c r="J141" i="1"/>
  <c r="K141" i="1"/>
  <c r="L141" i="1"/>
  <c r="M141" i="1"/>
  <c r="N141" i="1"/>
  <c r="O141" i="1"/>
  <c r="P141" i="1"/>
  <c r="Q141" i="1"/>
  <c r="R141" i="1"/>
  <c r="S141" i="1"/>
  <c r="T141" i="1"/>
  <c r="U141" i="1"/>
  <c r="V141" i="1"/>
  <c r="C142" i="1"/>
  <c r="D142" i="1"/>
  <c r="E142" i="1"/>
  <c r="F142" i="1"/>
  <c r="G142" i="1"/>
  <c r="H142" i="1"/>
  <c r="I142" i="1"/>
  <c r="J142" i="1"/>
  <c r="K142" i="1"/>
  <c r="L142" i="1"/>
  <c r="M142" i="1"/>
  <c r="N142" i="1"/>
  <c r="O142" i="1"/>
  <c r="P142" i="1"/>
  <c r="Q142" i="1"/>
  <c r="R142" i="1"/>
  <c r="S142" i="1"/>
  <c r="T142" i="1"/>
  <c r="U142" i="1"/>
  <c r="V142" i="1"/>
  <c r="C143" i="1"/>
  <c r="D143" i="1"/>
  <c r="E143" i="1"/>
  <c r="F143" i="1"/>
  <c r="G143" i="1"/>
  <c r="H143" i="1"/>
  <c r="I143" i="1"/>
  <c r="J143" i="1"/>
  <c r="K143" i="1"/>
  <c r="L143" i="1"/>
  <c r="M143" i="1"/>
  <c r="N143" i="1"/>
  <c r="O143" i="1"/>
  <c r="P143" i="1"/>
  <c r="Q143" i="1"/>
  <c r="R143" i="1"/>
  <c r="S143" i="1"/>
  <c r="T143" i="1"/>
  <c r="U143" i="1"/>
  <c r="V143" i="1"/>
  <c r="C144" i="1"/>
  <c r="D144" i="1"/>
  <c r="E144" i="1"/>
  <c r="F144" i="1"/>
  <c r="G144" i="1"/>
  <c r="H144" i="1"/>
  <c r="I144" i="1"/>
  <c r="J144" i="1"/>
  <c r="K144" i="1"/>
  <c r="L144" i="1"/>
  <c r="M144" i="1"/>
  <c r="N144" i="1"/>
  <c r="O144" i="1"/>
  <c r="P144" i="1"/>
  <c r="Q144" i="1"/>
  <c r="R144" i="1"/>
  <c r="S144" i="1"/>
  <c r="T144" i="1"/>
  <c r="U144" i="1"/>
  <c r="V144" i="1"/>
  <c r="C145" i="1"/>
  <c r="D145" i="1"/>
  <c r="E145" i="1"/>
  <c r="F145" i="1"/>
  <c r="G145" i="1"/>
  <c r="H145" i="1"/>
  <c r="I145" i="1"/>
  <c r="J145" i="1"/>
  <c r="K145" i="1"/>
  <c r="L145" i="1"/>
  <c r="M145" i="1"/>
  <c r="N145" i="1"/>
  <c r="O145" i="1"/>
  <c r="P145" i="1"/>
  <c r="Q145" i="1"/>
  <c r="R145" i="1"/>
  <c r="S145" i="1"/>
  <c r="T145" i="1"/>
  <c r="U145" i="1"/>
  <c r="V145" i="1"/>
  <c r="C146" i="1"/>
  <c r="D146" i="1"/>
  <c r="E146" i="1"/>
  <c r="F146" i="1"/>
  <c r="G146" i="1"/>
  <c r="H146" i="1"/>
  <c r="I146" i="1"/>
  <c r="J146" i="1"/>
  <c r="K146" i="1"/>
  <c r="L146" i="1"/>
  <c r="M146" i="1"/>
  <c r="N146" i="1"/>
  <c r="O146" i="1"/>
  <c r="P146" i="1"/>
  <c r="Q146" i="1"/>
  <c r="R146" i="1"/>
  <c r="S146" i="1"/>
  <c r="T146" i="1"/>
  <c r="U146" i="1"/>
  <c r="V146" i="1"/>
  <c r="C147" i="1"/>
  <c r="D147" i="1"/>
  <c r="E147" i="1"/>
  <c r="F147" i="1"/>
  <c r="G147" i="1"/>
  <c r="H147" i="1"/>
  <c r="I147" i="1"/>
  <c r="J147" i="1"/>
  <c r="K147" i="1"/>
  <c r="L147" i="1"/>
  <c r="M147" i="1"/>
  <c r="N147" i="1"/>
  <c r="O147" i="1"/>
  <c r="P147" i="1"/>
  <c r="Q147" i="1"/>
  <c r="R147" i="1"/>
  <c r="S147" i="1"/>
  <c r="T147" i="1"/>
  <c r="U147" i="1"/>
  <c r="V147" i="1"/>
  <c r="C148" i="1"/>
  <c r="D148" i="1"/>
  <c r="E148" i="1"/>
  <c r="F148" i="1"/>
  <c r="G148" i="1"/>
  <c r="H148" i="1"/>
  <c r="I148" i="1"/>
  <c r="J148" i="1"/>
  <c r="K148" i="1"/>
  <c r="L148" i="1"/>
  <c r="M148" i="1"/>
  <c r="N148" i="1"/>
  <c r="O148" i="1"/>
  <c r="P148" i="1"/>
  <c r="Q148" i="1"/>
  <c r="R148" i="1"/>
  <c r="S148" i="1"/>
  <c r="T148" i="1"/>
  <c r="U148" i="1"/>
  <c r="V148" i="1"/>
  <c r="C149" i="1"/>
  <c r="D149" i="1"/>
  <c r="E149" i="1"/>
  <c r="F149" i="1"/>
  <c r="G149" i="1"/>
  <c r="H149" i="1"/>
  <c r="I149" i="1"/>
  <c r="J149" i="1"/>
  <c r="K149" i="1"/>
  <c r="L149" i="1"/>
  <c r="M149" i="1"/>
  <c r="N149" i="1"/>
  <c r="O149" i="1"/>
  <c r="P149" i="1"/>
  <c r="Q149" i="1"/>
  <c r="R149" i="1"/>
  <c r="S149" i="1"/>
  <c r="T149" i="1"/>
  <c r="U149" i="1"/>
  <c r="V149" i="1"/>
  <c r="C150" i="1"/>
  <c r="D150" i="1"/>
  <c r="E150" i="1"/>
  <c r="F150" i="1"/>
  <c r="G150" i="1"/>
  <c r="H150" i="1"/>
  <c r="I150" i="1"/>
  <c r="J150" i="1"/>
  <c r="K150" i="1"/>
  <c r="L150" i="1"/>
  <c r="M150" i="1"/>
  <c r="N150" i="1"/>
  <c r="O150" i="1"/>
  <c r="P150" i="1"/>
  <c r="Q150" i="1"/>
  <c r="R150" i="1"/>
  <c r="S150" i="1"/>
  <c r="T150" i="1"/>
  <c r="U150" i="1"/>
  <c r="V150" i="1"/>
  <c r="C151" i="1"/>
  <c r="D151" i="1"/>
  <c r="E151" i="1"/>
  <c r="F151" i="1"/>
  <c r="G151" i="1"/>
  <c r="H151" i="1"/>
  <c r="I151" i="1"/>
  <c r="J151" i="1"/>
  <c r="K151" i="1"/>
  <c r="L151" i="1"/>
  <c r="M151" i="1"/>
  <c r="N151" i="1"/>
  <c r="O151" i="1"/>
  <c r="P151" i="1"/>
  <c r="Q151" i="1"/>
  <c r="R151" i="1"/>
  <c r="S151" i="1"/>
  <c r="T151" i="1"/>
  <c r="U151" i="1"/>
  <c r="V151" i="1"/>
  <c r="C152" i="1"/>
  <c r="D152" i="1"/>
  <c r="E152" i="1"/>
  <c r="F152" i="1"/>
  <c r="G152" i="1"/>
  <c r="H152" i="1"/>
  <c r="I152" i="1"/>
  <c r="J152" i="1"/>
  <c r="K152" i="1"/>
  <c r="L152" i="1"/>
  <c r="M152" i="1"/>
  <c r="N152" i="1"/>
  <c r="O152" i="1"/>
  <c r="P152" i="1"/>
  <c r="Q152" i="1"/>
  <c r="R152" i="1"/>
  <c r="S152" i="1"/>
  <c r="T152" i="1"/>
  <c r="U152" i="1"/>
  <c r="V152" i="1"/>
  <c r="C153" i="1"/>
  <c r="D153" i="1"/>
  <c r="E153" i="1"/>
  <c r="F153" i="1"/>
  <c r="G153" i="1"/>
  <c r="H153" i="1"/>
  <c r="I153" i="1"/>
  <c r="J153" i="1"/>
  <c r="K153" i="1"/>
  <c r="L153" i="1"/>
  <c r="M153" i="1"/>
  <c r="N153" i="1"/>
  <c r="O153" i="1"/>
  <c r="P153" i="1"/>
  <c r="Q153" i="1"/>
  <c r="R153" i="1"/>
  <c r="S153" i="1"/>
  <c r="T153" i="1"/>
  <c r="U153" i="1"/>
  <c r="V153" i="1"/>
  <c r="C154" i="1"/>
  <c r="D154" i="1"/>
  <c r="E154" i="1"/>
  <c r="F154" i="1"/>
  <c r="G154" i="1"/>
  <c r="H154" i="1"/>
  <c r="I154" i="1"/>
  <c r="J154" i="1"/>
  <c r="K154" i="1"/>
  <c r="L154" i="1"/>
  <c r="M154" i="1"/>
  <c r="N154" i="1"/>
  <c r="O154" i="1"/>
  <c r="P154" i="1"/>
  <c r="Q154" i="1"/>
  <c r="R154" i="1"/>
  <c r="S154" i="1"/>
  <c r="T154" i="1"/>
  <c r="U154" i="1"/>
  <c r="V154" i="1"/>
  <c r="C155" i="1"/>
  <c r="D155" i="1"/>
  <c r="E155" i="1"/>
  <c r="F155" i="1"/>
  <c r="G155" i="1"/>
  <c r="H155" i="1"/>
  <c r="I155" i="1"/>
  <c r="J155" i="1"/>
  <c r="K155" i="1"/>
  <c r="L155" i="1"/>
  <c r="M155" i="1"/>
  <c r="N155" i="1"/>
  <c r="O155" i="1"/>
  <c r="P155" i="1"/>
  <c r="Q155" i="1"/>
  <c r="R155" i="1"/>
  <c r="S155" i="1"/>
  <c r="T155" i="1"/>
  <c r="U155" i="1"/>
  <c r="V155" i="1"/>
  <c r="C156" i="1"/>
  <c r="D156" i="1"/>
  <c r="E156" i="1"/>
  <c r="F156" i="1"/>
  <c r="G156" i="1"/>
  <c r="H156" i="1"/>
  <c r="I156" i="1"/>
  <c r="J156" i="1"/>
  <c r="K156" i="1"/>
  <c r="L156" i="1"/>
  <c r="M156" i="1"/>
  <c r="N156" i="1"/>
  <c r="O156" i="1"/>
  <c r="P156" i="1"/>
  <c r="Q156" i="1"/>
  <c r="R156" i="1"/>
  <c r="S156" i="1"/>
  <c r="T156" i="1"/>
  <c r="U156" i="1"/>
  <c r="V156" i="1"/>
  <c r="C157" i="1"/>
  <c r="D157" i="1"/>
  <c r="E157" i="1"/>
  <c r="F157" i="1"/>
  <c r="G157" i="1"/>
  <c r="H157" i="1"/>
  <c r="I157" i="1"/>
  <c r="J157" i="1"/>
  <c r="K157" i="1"/>
  <c r="L157" i="1"/>
  <c r="M157" i="1"/>
  <c r="N157" i="1"/>
  <c r="O157" i="1"/>
  <c r="P157" i="1"/>
  <c r="Q157" i="1"/>
  <c r="R157" i="1"/>
  <c r="S157" i="1"/>
  <c r="T157" i="1"/>
  <c r="U157" i="1"/>
  <c r="V157" i="1"/>
  <c r="C158" i="1"/>
  <c r="D158" i="1"/>
  <c r="E158" i="1"/>
  <c r="F158" i="1"/>
  <c r="G158" i="1"/>
  <c r="H158" i="1"/>
  <c r="I158" i="1"/>
  <c r="J158" i="1"/>
  <c r="K158" i="1"/>
  <c r="L158" i="1"/>
  <c r="M158" i="1"/>
  <c r="N158" i="1"/>
  <c r="O158" i="1"/>
  <c r="P158" i="1"/>
  <c r="Q158" i="1"/>
  <c r="R158" i="1"/>
  <c r="S158" i="1"/>
  <c r="T158" i="1"/>
  <c r="U158" i="1"/>
  <c r="V158" i="1"/>
  <c r="C159" i="1"/>
  <c r="D159" i="1"/>
  <c r="E159" i="1"/>
  <c r="F159" i="1"/>
  <c r="G159" i="1"/>
  <c r="H159" i="1"/>
  <c r="I159" i="1"/>
  <c r="J159" i="1"/>
  <c r="K159" i="1"/>
  <c r="L159" i="1"/>
  <c r="M159" i="1"/>
  <c r="N159" i="1"/>
  <c r="O159" i="1"/>
  <c r="P159" i="1"/>
  <c r="Q159" i="1"/>
  <c r="R159" i="1"/>
  <c r="S159" i="1"/>
  <c r="T159" i="1"/>
  <c r="U159" i="1"/>
  <c r="V159" i="1"/>
  <c r="C160" i="1"/>
  <c r="D160" i="1"/>
  <c r="E160" i="1"/>
  <c r="F160" i="1"/>
  <c r="G160" i="1"/>
  <c r="H160" i="1"/>
  <c r="I160" i="1"/>
  <c r="J160" i="1"/>
  <c r="K160" i="1"/>
  <c r="L160" i="1"/>
  <c r="M160" i="1"/>
  <c r="N160" i="1"/>
  <c r="O160" i="1"/>
  <c r="P160" i="1"/>
  <c r="Q160" i="1"/>
  <c r="R160" i="1"/>
  <c r="S160" i="1"/>
  <c r="T160" i="1"/>
  <c r="U160" i="1"/>
  <c r="V160" i="1"/>
  <c r="D123" i="1"/>
  <c r="E123" i="1"/>
  <c r="F123" i="1"/>
  <c r="G123" i="1"/>
  <c r="H123" i="1"/>
  <c r="I123" i="1"/>
  <c r="J123" i="1"/>
  <c r="K123" i="1"/>
  <c r="L123" i="1"/>
  <c r="M123" i="1"/>
  <c r="N123" i="1"/>
  <c r="O123" i="1"/>
  <c r="P123" i="1"/>
  <c r="Q123" i="1"/>
  <c r="R123" i="1"/>
  <c r="S123" i="1"/>
  <c r="T123" i="1"/>
  <c r="U123" i="1"/>
  <c r="V123" i="1"/>
  <c r="C123" i="1"/>
  <c r="C65" i="1"/>
  <c r="D65" i="1"/>
  <c r="E65" i="1"/>
  <c r="F65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C66" i="1"/>
  <c r="D66" i="1"/>
  <c r="E66" i="1"/>
  <c r="F66" i="1"/>
  <c r="G66" i="1"/>
  <c r="H66" i="1"/>
  <c r="I66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C67" i="1"/>
  <c r="D67" i="1"/>
  <c r="E67" i="1"/>
  <c r="F67" i="1"/>
  <c r="G67" i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U67" i="1"/>
  <c r="V67" i="1"/>
  <c r="C68" i="1"/>
  <c r="D68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C69" i="1"/>
  <c r="D69" i="1"/>
  <c r="E69" i="1"/>
  <c r="F69" i="1"/>
  <c r="G69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U69" i="1"/>
  <c r="V69" i="1"/>
  <c r="C70" i="1"/>
  <c r="D70" i="1"/>
  <c r="E70" i="1"/>
  <c r="F70" i="1"/>
  <c r="G70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C71" i="1"/>
  <c r="D71" i="1"/>
  <c r="E71" i="1"/>
  <c r="F71" i="1"/>
  <c r="G71" i="1"/>
  <c r="H71" i="1"/>
  <c r="I71" i="1"/>
  <c r="J71" i="1"/>
  <c r="K71" i="1"/>
  <c r="L71" i="1"/>
  <c r="M71" i="1"/>
  <c r="N71" i="1"/>
  <c r="O71" i="1"/>
  <c r="P71" i="1"/>
  <c r="Q71" i="1"/>
  <c r="R71" i="1"/>
  <c r="S71" i="1"/>
  <c r="T71" i="1"/>
  <c r="U71" i="1"/>
  <c r="V71" i="1"/>
  <c r="C72" i="1"/>
  <c r="D72" i="1"/>
  <c r="E72" i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C73" i="1"/>
  <c r="D73" i="1"/>
  <c r="E73" i="1"/>
  <c r="F73" i="1"/>
  <c r="G73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U73" i="1"/>
  <c r="V73" i="1"/>
  <c r="C74" i="1"/>
  <c r="D74" i="1"/>
  <c r="E74" i="1"/>
  <c r="F74" i="1"/>
  <c r="G74" i="1"/>
  <c r="H74" i="1"/>
  <c r="I74" i="1"/>
  <c r="J74" i="1"/>
  <c r="K74" i="1"/>
  <c r="L74" i="1"/>
  <c r="M74" i="1"/>
  <c r="N74" i="1"/>
  <c r="O74" i="1"/>
  <c r="P74" i="1"/>
  <c r="Q74" i="1"/>
  <c r="R74" i="1"/>
  <c r="S74" i="1"/>
  <c r="T74" i="1"/>
  <c r="U74" i="1"/>
  <c r="V74" i="1"/>
  <c r="C75" i="1"/>
  <c r="D75" i="1"/>
  <c r="E75" i="1"/>
  <c r="F75" i="1"/>
  <c r="G75" i="1"/>
  <c r="H75" i="1"/>
  <c r="I75" i="1"/>
  <c r="J75" i="1"/>
  <c r="K75" i="1"/>
  <c r="L75" i="1"/>
  <c r="M75" i="1"/>
  <c r="N75" i="1"/>
  <c r="O75" i="1"/>
  <c r="P75" i="1"/>
  <c r="Q75" i="1"/>
  <c r="R75" i="1"/>
  <c r="S75" i="1"/>
  <c r="T75" i="1"/>
  <c r="U75" i="1"/>
  <c r="V75" i="1"/>
  <c r="C76" i="1"/>
  <c r="D76" i="1"/>
  <c r="E76" i="1"/>
  <c r="F76" i="1"/>
  <c r="G76" i="1"/>
  <c r="H76" i="1"/>
  <c r="I76" i="1"/>
  <c r="J76" i="1"/>
  <c r="K76" i="1"/>
  <c r="L76" i="1"/>
  <c r="M76" i="1"/>
  <c r="N76" i="1"/>
  <c r="P76" i="1"/>
  <c r="Q76" i="1"/>
  <c r="R76" i="1"/>
  <c r="S76" i="1"/>
  <c r="T76" i="1"/>
  <c r="U76" i="1"/>
  <c r="V76" i="1"/>
  <c r="C77" i="1"/>
  <c r="D77" i="1"/>
  <c r="E77" i="1"/>
  <c r="F77" i="1"/>
  <c r="G77" i="1"/>
  <c r="H77" i="1"/>
  <c r="I77" i="1"/>
  <c r="J77" i="1"/>
  <c r="K77" i="1"/>
  <c r="L77" i="1"/>
  <c r="M77" i="1"/>
  <c r="N77" i="1"/>
  <c r="O77" i="1"/>
  <c r="P77" i="1"/>
  <c r="Q77" i="1"/>
  <c r="R77" i="1"/>
  <c r="S77" i="1"/>
  <c r="T77" i="1"/>
  <c r="U77" i="1"/>
  <c r="V77" i="1"/>
  <c r="C78" i="1"/>
  <c r="D78" i="1"/>
  <c r="E78" i="1"/>
  <c r="F78" i="1"/>
  <c r="G78" i="1"/>
  <c r="H78" i="1"/>
  <c r="I78" i="1"/>
  <c r="J78" i="1"/>
  <c r="K78" i="1"/>
  <c r="L78" i="1"/>
  <c r="M78" i="1"/>
  <c r="N78" i="1"/>
  <c r="O78" i="1"/>
  <c r="P78" i="1"/>
  <c r="Q78" i="1"/>
  <c r="R78" i="1"/>
  <c r="S78" i="1"/>
  <c r="T78" i="1"/>
  <c r="U78" i="1"/>
  <c r="V78" i="1"/>
  <c r="C79" i="1"/>
  <c r="D79" i="1"/>
  <c r="E79" i="1"/>
  <c r="F79" i="1"/>
  <c r="G79" i="1"/>
  <c r="H79" i="1"/>
  <c r="I79" i="1"/>
  <c r="J79" i="1"/>
  <c r="K79" i="1"/>
  <c r="L79" i="1"/>
  <c r="M79" i="1"/>
  <c r="N79" i="1"/>
  <c r="O79" i="1"/>
  <c r="P79" i="1"/>
  <c r="Q79" i="1"/>
  <c r="R79" i="1"/>
  <c r="S79" i="1"/>
  <c r="T79" i="1"/>
  <c r="U79" i="1"/>
  <c r="V79" i="1"/>
  <c r="C80" i="1"/>
  <c r="D80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C81" i="1"/>
  <c r="D81" i="1"/>
  <c r="E81" i="1"/>
  <c r="F81" i="1"/>
  <c r="G81" i="1"/>
  <c r="H81" i="1"/>
  <c r="I81" i="1"/>
  <c r="J81" i="1"/>
  <c r="K81" i="1"/>
  <c r="L81" i="1"/>
  <c r="M81" i="1"/>
  <c r="N81" i="1"/>
  <c r="O81" i="1"/>
  <c r="P81" i="1"/>
  <c r="Q81" i="1"/>
  <c r="R81" i="1"/>
  <c r="S81" i="1"/>
  <c r="T81" i="1"/>
  <c r="U81" i="1"/>
  <c r="V81" i="1"/>
  <c r="C82" i="1"/>
  <c r="D82" i="1"/>
  <c r="E82" i="1"/>
  <c r="F82" i="1"/>
  <c r="G82" i="1"/>
  <c r="H82" i="1"/>
  <c r="I82" i="1"/>
  <c r="J82" i="1"/>
  <c r="K82" i="1"/>
  <c r="L82" i="1"/>
  <c r="M82" i="1"/>
  <c r="N82" i="1"/>
  <c r="O82" i="1"/>
  <c r="P82" i="1"/>
  <c r="Q82" i="1"/>
  <c r="R82" i="1"/>
  <c r="S82" i="1"/>
  <c r="T82" i="1"/>
  <c r="U82" i="1"/>
  <c r="V82" i="1"/>
  <c r="C83" i="1"/>
  <c r="D83" i="1"/>
  <c r="E83" i="1"/>
  <c r="F83" i="1"/>
  <c r="G83" i="1"/>
  <c r="H83" i="1"/>
  <c r="I83" i="1"/>
  <c r="J83" i="1"/>
  <c r="K83" i="1"/>
  <c r="L83" i="1"/>
  <c r="M83" i="1"/>
  <c r="N83" i="1"/>
  <c r="O83" i="1"/>
  <c r="P83" i="1"/>
  <c r="Q83" i="1"/>
  <c r="R83" i="1"/>
  <c r="S83" i="1"/>
  <c r="T83" i="1"/>
  <c r="U83" i="1"/>
  <c r="V83" i="1"/>
  <c r="C84" i="1"/>
  <c r="D84" i="1"/>
  <c r="E84" i="1"/>
  <c r="F84" i="1"/>
  <c r="G84" i="1"/>
  <c r="H84" i="1"/>
  <c r="I84" i="1"/>
  <c r="J84" i="1"/>
  <c r="K84" i="1"/>
  <c r="L84" i="1"/>
  <c r="M84" i="1"/>
  <c r="N84" i="1"/>
  <c r="O84" i="1"/>
  <c r="P84" i="1"/>
  <c r="Q84" i="1"/>
  <c r="R84" i="1"/>
  <c r="S84" i="1"/>
  <c r="T84" i="1"/>
  <c r="U84" i="1"/>
  <c r="V84" i="1"/>
  <c r="C85" i="1"/>
  <c r="D85" i="1"/>
  <c r="E85" i="1"/>
  <c r="F85" i="1"/>
  <c r="G85" i="1"/>
  <c r="H85" i="1"/>
  <c r="I85" i="1"/>
  <c r="J85" i="1"/>
  <c r="K85" i="1"/>
  <c r="L85" i="1"/>
  <c r="M85" i="1"/>
  <c r="N85" i="1"/>
  <c r="O85" i="1"/>
  <c r="P85" i="1"/>
  <c r="Q85" i="1"/>
  <c r="R85" i="1"/>
  <c r="S85" i="1"/>
  <c r="T85" i="1"/>
  <c r="U85" i="1"/>
  <c r="V85" i="1"/>
  <c r="C86" i="1"/>
  <c r="D86" i="1"/>
  <c r="E86" i="1"/>
  <c r="F86" i="1"/>
  <c r="G86" i="1"/>
  <c r="H86" i="1"/>
  <c r="I86" i="1"/>
  <c r="J86" i="1"/>
  <c r="K86" i="1"/>
  <c r="L86" i="1"/>
  <c r="M86" i="1"/>
  <c r="N86" i="1"/>
  <c r="O86" i="1"/>
  <c r="P86" i="1"/>
  <c r="Q86" i="1"/>
  <c r="R86" i="1"/>
  <c r="S86" i="1"/>
  <c r="T86" i="1"/>
  <c r="U86" i="1"/>
  <c r="V86" i="1"/>
  <c r="C87" i="1"/>
  <c r="D87" i="1"/>
  <c r="E87" i="1"/>
  <c r="F87" i="1"/>
  <c r="G87" i="1"/>
  <c r="H87" i="1"/>
  <c r="I87" i="1"/>
  <c r="J87" i="1"/>
  <c r="K87" i="1"/>
  <c r="L87" i="1"/>
  <c r="M87" i="1"/>
  <c r="N87" i="1"/>
  <c r="O87" i="1"/>
  <c r="P87" i="1"/>
  <c r="Q87" i="1"/>
  <c r="R87" i="1"/>
  <c r="S87" i="1"/>
  <c r="T87" i="1"/>
  <c r="U87" i="1"/>
  <c r="V87" i="1"/>
  <c r="C88" i="1"/>
  <c r="D88" i="1"/>
  <c r="E88" i="1"/>
  <c r="F88" i="1"/>
  <c r="G88" i="1"/>
  <c r="H88" i="1"/>
  <c r="I88" i="1"/>
  <c r="J88" i="1"/>
  <c r="K88" i="1"/>
  <c r="L88" i="1"/>
  <c r="M88" i="1"/>
  <c r="N88" i="1"/>
  <c r="O88" i="1"/>
  <c r="P88" i="1"/>
  <c r="Q88" i="1"/>
  <c r="R88" i="1"/>
  <c r="S88" i="1"/>
  <c r="T88" i="1"/>
  <c r="U88" i="1"/>
  <c r="V88" i="1"/>
  <c r="C89" i="1"/>
  <c r="D89" i="1"/>
  <c r="E89" i="1"/>
  <c r="F89" i="1"/>
  <c r="G89" i="1"/>
  <c r="H89" i="1"/>
  <c r="I89" i="1"/>
  <c r="J89" i="1"/>
  <c r="K89" i="1"/>
  <c r="L89" i="1"/>
  <c r="M89" i="1"/>
  <c r="N89" i="1"/>
  <c r="O89" i="1"/>
  <c r="P89" i="1"/>
  <c r="Q89" i="1"/>
  <c r="R89" i="1"/>
  <c r="S89" i="1"/>
  <c r="T89" i="1"/>
  <c r="U89" i="1"/>
  <c r="V89" i="1"/>
  <c r="C90" i="1"/>
  <c r="D90" i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R90" i="1"/>
  <c r="S90" i="1"/>
  <c r="T90" i="1"/>
  <c r="U90" i="1"/>
  <c r="V90" i="1"/>
  <c r="C91" i="1"/>
  <c r="D91" i="1"/>
  <c r="E91" i="1"/>
  <c r="F91" i="1"/>
  <c r="G91" i="1"/>
  <c r="H91" i="1"/>
  <c r="I91" i="1"/>
  <c r="J91" i="1"/>
  <c r="K91" i="1"/>
  <c r="L91" i="1"/>
  <c r="M91" i="1"/>
  <c r="N91" i="1"/>
  <c r="O91" i="1"/>
  <c r="P91" i="1"/>
  <c r="Q91" i="1"/>
  <c r="R91" i="1"/>
  <c r="S91" i="1"/>
  <c r="T91" i="1"/>
  <c r="U91" i="1"/>
  <c r="V91" i="1"/>
  <c r="C92" i="1"/>
  <c r="D92" i="1"/>
  <c r="E92" i="1"/>
  <c r="F92" i="1"/>
  <c r="G92" i="1"/>
  <c r="H92" i="1"/>
  <c r="I92" i="1"/>
  <c r="J92" i="1"/>
  <c r="K92" i="1"/>
  <c r="L92" i="1"/>
  <c r="M92" i="1"/>
  <c r="N92" i="1"/>
  <c r="O92" i="1"/>
  <c r="P92" i="1"/>
  <c r="Q92" i="1"/>
  <c r="R92" i="1"/>
  <c r="S92" i="1"/>
  <c r="T92" i="1"/>
  <c r="U92" i="1"/>
  <c r="V92" i="1"/>
  <c r="C93" i="1"/>
  <c r="D93" i="1"/>
  <c r="E93" i="1"/>
  <c r="F93" i="1"/>
  <c r="G93" i="1"/>
  <c r="H93" i="1"/>
  <c r="I93" i="1"/>
  <c r="J93" i="1"/>
  <c r="K93" i="1"/>
  <c r="L93" i="1"/>
  <c r="M93" i="1"/>
  <c r="N93" i="1"/>
  <c r="O93" i="1"/>
  <c r="P93" i="1"/>
  <c r="Q93" i="1"/>
  <c r="R93" i="1"/>
  <c r="S93" i="1"/>
  <c r="T93" i="1"/>
  <c r="U93" i="1"/>
  <c r="V93" i="1"/>
  <c r="C94" i="1"/>
  <c r="D94" i="1"/>
  <c r="E94" i="1"/>
  <c r="F94" i="1"/>
  <c r="G94" i="1"/>
  <c r="H94" i="1"/>
  <c r="I94" i="1"/>
  <c r="J94" i="1"/>
  <c r="K94" i="1"/>
  <c r="L94" i="1"/>
  <c r="M94" i="1"/>
  <c r="N94" i="1"/>
  <c r="O94" i="1"/>
  <c r="P94" i="1"/>
  <c r="Q94" i="1"/>
  <c r="R94" i="1"/>
  <c r="S94" i="1"/>
  <c r="T94" i="1"/>
  <c r="U94" i="1"/>
  <c r="V94" i="1"/>
  <c r="C95" i="1"/>
  <c r="D95" i="1"/>
  <c r="E95" i="1"/>
  <c r="F95" i="1"/>
  <c r="G95" i="1"/>
  <c r="H95" i="1"/>
  <c r="I95" i="1"/>
  <c r="J95" i="1"/>
  <c r="K95" i="1"/>
  <c r="L95" i="1"/>
  <c r="M95" i="1"/>
  <c r="N95" i="1"/>
  <c r="O95" i="1"/>
  <c r="P95" i="1"/>
  <c r="Q95" i="1"/>
  <c r="R95" i="1"/>
  <c r="S95" i="1"/>
  <c r="T95" i="1"/>
  <c r="U95" i="1"/>
  <c r="V95" i="1"/>
  <c r="C96" i="1"/>
  <c r="D96" i="1"/>
  <c r="E96" i="1"/>
  <c r="F96" i="1"/>
  <c r="G96" i="1"/>
  <c r="H96" i="1"/>
  <c r="I96" i="1"/>
  <c r="J96" i="1"/>
  <c r="K96" i="1"/>
  <c r="L96" i="1"/>
  <c r="M96" i="1"/>
  <c r="N96" i="1"/>
  <c r="O96" i="1"/>
  <c r="P96" i="1"/>
  <c r="Q96" i="1"/>
  <c r="R96" i="1"/>
  <c r="S96" i="1"/>
  <c r="T96" i="1"/>
  <c r="U96" i="1"/>
  <c r="V96" i="1"/>
  <c r="C97" i="1"/>
  <c r="D97" i="1"/>
  <c r="E97" i="1"/>
  <c r="F97" i="1"/>
  <c r="G97" i="1"/>
  <c r="H97" i="1"/>
  <c r="I97" i="1"/>
  <c r="J97" i="1"/>
  <c r="K97" i="1"/>
  <c r="L97" i="1"/>
  <c r="M97" i="1"/>
  <c r="N97" i="1"/>
  <c r="O97" i="1"/>
  <c r="P97" i="1"/>
  <c r="Q97" i="1"/>
  <c r="R97" i="1"/>
  <c r="S97" i="1"/>
  <c r="T97" i="1"/>
  <c r="U97" i="1"/>
  <c r="V97" i="1"/>
  <c r="C98" i="1"/>
  <c r="D98" i="1"/>
  <c r="E98" i="1"/>
  <c r="F98" i="1"/>
  <c r="G98" i="1"/>
  <c r="H98" i="1"/>
  <c r="I98" i="1"/>
  <c r="J98" i="1"/>
  <c r="K98" i="1"/>
  <c r="L98" i="1"/>
  <c r="M98" i="1"/>
  <c r="N98" i="1"/>
  <c r="O98" i="1"/>
  <c r="P98" i="1"/>
  <c r="Q98" i="1"/>
  <c r="R98" i="1"/>
  <c r="S98" i="1"/>
  <c r="T98" i="1"/>
  <c r="U98" i="1"/>
  <c r="V98" i="1"/>
  <c r="C99" i="1"/>
  <c r="D99" i="1"/>
  <c r="E99" i="1"/>
  <c r="F99" i="1"/>
  <c r="G99" i="1"/>
  <c r="H99" i="1"/>
  <c r="I99" i="1"/>
  <c r="J99" i="1"/>
  <c r="K99" i="1"/>
  <c r="L99" i="1"/>
  <c r="M99" i="1"/>
  <c r="N99" i="1"/>
  <c r="O99" i="1"/>
  <c r="P99" i="1"/>
  <c r="Q99" i="1"/>
  <c r="R99" i="1"/>
  <c r="S99" i="1"/>
  <c r="T99" i="1"/>
  <c r="U99" i="1"/>
  <c r="V99" i="1"/>
  <c r="C100" i="1"/>
  <c r="D100" i="1"/>
  <c r="E100" i="1"/>
  <c r="F100" i="1"/>
  <c r="G100" i="1"/>
  <c r="H100" i="1"/>
  <c r="I100" i="1"/>
  <c r="J100" i="1"/>
  <c r="K100" i="1"/>
  <c r="L100" i="1"/>
  <c r="M100" i="1"/>
  <c r="N100" i="1"/>
  <c r="O100" i="1"/>
  <c r="P100" i="1"/>
  <c r="Q100" i="1"/>
  <c r="R100" i="1"/>
  <c r="S100" i="1"/>
  <c r="T100" i="1"/>
  <c r="U100" i="1"/>
  <c r="V100" i="1"/>
  <c r="C101" i="1"/>
  <c r="D101" i="1"/>
  <c r="E101" i="1"/>
  <c r="F101" i="1"/>
  <c r="G101" i="1"/>
  <c r="H101" i="1"/>
  <c r="I101" i="1"/>
  <c r="J101" i="1"/>
  <c r="K101" i="1"/>
  <c r="L101" i="1"/>
  <c r="M101" i="1"/>
  <c r="N101" i="1"/>
  <c r="O101" i="1"/>
  <c r="P101" i="1"/>
  <c r="Q101" i="1"/>
  <c r="R101" i="1"/>
  <c r="S101" i="1"/>
  <c r="T101" i="1"/>
  <c r="U101" i="1"/>
  <c r="V101" i="1"/>
  <c r="AD25" i="8" l="1"/>
  <c r="AD26" i="8"/>
  <c r="AD27" i="8"/>
  <c r="AD20" i="8"/>
  <c r="AD24" i="8"/>
  <c r="AD39" i="8"/>
  <c r="AD31" i="8"/>
  <c r="AD34" i="8"/>
  <c r="AD43" i="8"/>
  <c r="AD28" i="8"/>
  <c r="AD6" i="8"/>
  <c r="AD15" i="8"/>
  <c r="AD22" i="8"/>
  <c r="H162" i="1"/>
  <c r="H161" i="1"/>
  <c r="O30" i="7" s="1"/>
  <c r="AD30" i="8"/>
  <c r="C161" i="1"/>
  <c r="O39" i="7" s="1"/>
  <c r="C162" i="1"/>
  <c r="AD42" i="8"/>
  <c r="V161" i="1"/>
  <c r="O26" i="7" s="1"/>
  <c r="V162" i="1"/>
  <c r="N161" i="1"/>
  <c r="O14" i="7" s="1"/>
  <c r="N162" i="1"/>
  <c r="F161" i="1"/>
  <c r="O22" i="7" s="1"/>
  <c r="F162" i="1"/>
  <c r="AD8" i="8"/>
  <c r="G102" i="1"/>
  <c r="N29" i="7" s="1"/>
  <c r="G103" i="1"/>
  <c r="I162" i="1"/>
  <c r="I161" i="1"/>
  <c r="O36" i="7" s="1"/>
  <c r="J103" i="1"/>
  <c r="J102" i="1"/>
  <c r="N32" i="7" s="1"/>
  <c r="Q103" i="1"/>
  <c r="Q102" i="1"/>
  <c r="N45" i="7" s="1"/>
  <c r="G161" i="1"/>
  <c r="O29" i="7" s="1"/>
  <c r="G162" i="1"/>
  <c r="P102" i="1"/>
  <c r="N15" i="7" s="1"/>
  <c r="P103" i="1"/>
  <c r="E161" i="1"/>
  <c r="O34" i="7" s="1"/>
  <c r="E162" i="1"/>
  <c r="AD23" i="8"/>
  <c r="F102" i="1"/>
  <c r="N22" i="7" s="1"/>
  <c r="F103" i="1"/>
  <c r="T161" i="1"/>
  <c r="O33" i="7" s="1"/>
  <c r="T162" i="1"/>
  <c r="L161" i="1"/>
  <c r="O9" i="7" s="1"/>
  <c r="L162" i="1"/>
  <c r="D161" i="1"/>
  <c r="O40" i="7" s="1"/>
  <c r="D162" i="1"/>
  <c r="AD38" i="8"/>
  <c r="U102" i="1"/>
  <c r="N38" i="7" s="1"/>
  <c r="U103" i="1"/>
  <c r="M102" i="1"/>
  <c r="N19" i="7" s="1"/>
  <c r="M103" i="1"/>
  <c r="E102" i="1"/>
  <c r="N34" i="7" s="1"/>
  <c r="E103" i="1"/>
  <c r="AD29" i="8"/>
  <c r="AD32" i="8"/>
  <c r="H102" i="1"/>
  <c r="N30" i="7" s="1"/>
  <c r="H103" i="1"/>
  <c r="U161" i="1"/>
  <c r="O38" i="7" s="1"/>
  <c r="U162" i="1"/>
  <c r="N102" i="1"/>
  <c r="N14" i="7" s="1"/>
  <c r="N103" i="1"/>
  <c r="S162" i="1"/>
  <c r="S161" i="1"/>
  <c r="O41" i="7" s="1"/>
  <c r="K162" i="1"/>
  <c r="K161" i="1"/>
  <c r="O6" i="7" s="1"/>
  <c r="AD40" i="8"/>
  <c r="AD37" i="8"/>
  <c r="T102" i="1"/>
  <c r="N33" i="7" s="1"/>
  <c r="T103" i="1"/>
  <c r="L102" i="1"/>
  <c r="N9" i="7" s="1"/>
  <c r="L103" i="1"/>
  <c r="D102" i="1"/>
  <c r="N40" i="7" s="1"/>
  <c r="D103" i="1"/>
  <c r="Q162" i="1"/>
  <c r="Q161" i="1"/>
  <c r="O45" i="7" s="1"/>
  <c r="AD21" i="8"/>
  <c r="R103" i="1"/>
  <c r="R102" i="1"/>
  <c r="N44" i="7" s="1"/>
  <c r="P162" i="1"/>
  <c r="P161" i="1"/>
  <c r="O15" i="7" s="1"/>
  <c r="I103" i="1"/>
  <c r="I102" i="1"/>
  <c r="N36" i="7" s="1"/>
  <c r="O161" i="1"/>
  <c r="O43" i="7" s="1"/>
  <c r="O162" i="1"/>
  <c r="AD36" i="8"/>
  <c r="M161" i="1"/>
  <c r="O19" i="7" s="1"/>
  <c r="M162" i="1"/>
  <c r="V102" i="1"/>
  <c r="N26" i="7" s="1"/>
  <c r="V103" i="1"/>
  <c r="R162" i="1"/>
  <c r="R161" i="1"/>
  <c r="O44" i="7" s="1"/>
  <c r="J162" i="1"/>
  <c r="J161" i="1"/>
  <c r="O32" i="7" s="1"/>
  <c r="S103" i="1"/>
  <c r="S102" i="1"/>
  <c r="N41" i="7" s="1"/>
  <c r="K103" i="1"/>
  <c r="K102" i="1"/>
  <c r="N6" i="7" s="1"/>
  <c r="C103" i="1"/>
  <c r="C102" i="1"/>
  <c r="N39" i="7" s="1"/>
  <c r="BX43" i="5"/>
  <c r="AI118" i="1"/>
  <c r="AI114" i="1"/>
  <c r="AI116" i="1"/>
  <c r="AI115" i="1"/>
  <c r="AI117" i="1"/>
  <c r="BO115" i="1"/>
  <c r="BO117" i="1"/>
  <c r="BO114" i="1"/>
  <c r="BO118" i="1"/>
  <c r="BO116" i="1"/>
  <c r="BA177" i="1"/>
  <c r="BA176" i="1"/>
  <c r="BA175" i="1"/>
  <c r="BA174" i="1"/>
  <c r="BA173" i="1"/>
  <c r="AE174" i="1"/>
  <c r="AE173" i="1"/>
  <c r="AE177" i="1"/>
  <c r="AE176" i="1"/>
  <c r="AE175" i="1"/>
  <c r="AZ178" i="1"/>
  <c r="AZ175" i="1"/>
  <c r="AZ174" i="1"/>
  <c r="AZ176" i="1"/>
  <c r="AZ177" i="1"/>
  <c r="CD177" i="1"/>
  <c r="CD176" i="1"/>
  <c r="CD175" i="1"/>
  <c r="CD174" i="1"/>
  <c r="CD173" i="1"/>
  <c r="AM115" i="1"/>
  <c r="AM116" i="1"/>
  <c r="AM118" i="1"/>
  <c r="AM117" i="1"/>
  <c r="AM114" i="1"/>
  <c r="AH115" i="1"/>
  <c r="AH117" i="1"/>
  <c r="AH118" i="1"/>
  <c r="AH114" i="1"/>
  <c r="AH116" i="1"/>
  <c r="AK177" i="1"/>
  <c r="AK174" i="1"/>
  <c r="AK176" i="1"/>
  <c r="AK175" i="1"/>
  <c r="AK173" i="1"/>
  <c r="CF117" i="1"/>
  <c r="CF118" i="1"/>
  <c r="CF116" i="1"/>
  <c r="CF114" i="1"/>
  <c r="CF115" i="1"/>
  <c r="AV114" i="1"/>
  <c r="AV117" i="1"/>
  <c r="AV118" i="1"/>
  <c r="AV116" i="1"/>
  <c r="AV115" i="1"/>
  <c r="CA177" i="1"/>
  <c r="CA176" i="1"/>
  <c r="CA175" i="1"/>
  <c r="CA174" i="1"/>
  <c r="CA173" i="1"/>
  <c r="AO175" i="1"/>
  <c r="AO174" i="1"/>
  <c r="AO173" i="1"/>
  <c r="AO177" i="1"/>
  <c r="AO176" i="1"/>
  <c r="BF115" i="1"/>
  <c r="BF117" i="1"/>
  <c r="BF118" i="1"/>
  <c r="BF114" i="1"/>
  <c r="BF116" i="1"/>
  <c r="AR177" i="1"/>
  <c r="AR176" i="1"/>
  <c r="AR175" i="1"/>
  <c r="AR173" i="1"/>
  <c r="AR174" i="1"/>
  <c r="BY177" i="1"/>
  <c r="BY176" i="1"/>
  <c r="BY175" i="1"/>
  <c r="BY174" i="1"/>
  <c r="BY173" i="1"/>
  <c r="BG177" i="1"/>
  <c r="BG176" i="1"/>
  <c r="BG175" i="1"/>
  <c r="BG174" i="1"/>
  <c r="BG173" i="1"/>
  <c r="BJ116" i="1"/>
  <c r="BJ118" i="1"/>
  <c r="BJ117" i="1"/>
  <c r="BJ114" i="1"/>
  <c r="BJ115" i="1"/>
  <c r="CB117" i="1"/>
  <c r="CB118" i="1"/>
  <c r="CB114" i="1"/>
  <c r="CB115" i="1"/>
  <c r="CB116" i="1"/>
  <c r="CE177" i="1"/>
  <c r="CE176" i="1"/>
  <c r="CE175" i="1"/>
  <c r="CE174" i="1"/>
  <c r="CE173" i="1"/>
  <c r="CF177" i="1"/>
  <c r="CF176" i="1"/>
  <c r="CF174" i="1"/>
  <c r="CF175" i="1"/>
  <c r="CF173" i="1"/>
  <c r="AU118" i="1"/>
  <c r="AU115" i="1"/>
  <c r="AU117" i="1"/>
  <c r="AU114" i="1"/>
  <c r="AU116" i="1"/>
  <c r="BS116" i="1"/>
  <c r="BS117" i="1"/>
  <c r="BS118" i="1"/>
  <c r="BS114" i="1"/>
  <c r="BS115" i="1"/>
  <c r="AG175" i="1"/>
  <c r="AG174" i="1"/>
  <c r="AG173" i="1"/>
  <c r="AG177" i="1"/>
  <c r="AG176" i="1"/>
  <c r="BL177" i="1"/>
  <c r="BL176" i="1"/>
  <c r="BL175" i="1"/>
  <c r="BL174" i="1"/>
  <c r="BL173" i="1"/>
  <c r="AP118" i="1"/>
  <c r="AP117" i="1"/>
  <c r="AP115" i="1"/>
  <c r="AP114" i="1"/>
  <c r="AP116" i="1"/>
  <c r="CL177" i="1"/>
  <c r="CL176" i="1"/>
  <c r="CL175" i="1"/>
  <c r="CL174" i="1"/>
  <c r="CL173" i="1"/>
  <c r="BB177" i="1"/>
  <c r="BB176" i="1"/>
  <c r="BB175" i="1"/>
  <c r="BB174" i="1"/>
  <c r="BB173" i="1"/>
  <c r="CG115" i="1"/>
  <c r="CG116" i="1"/>
  <c r="CG118" i="1"/>
  <c r="CG117" i="1"/>
  <c r="CG114" i="1"/>
  <c r="BE118" i="1"/>
  <c r="BE117" i="1"/>
  <c r="BE114" i="1"/>
  <c r="BE116" i="1"/>
  <c r="BE115" i="1"/>
  <c r="BH177" i="1"/>
  <c r="BH176" i="1"/>
  <c r="BH175" i="1"/>
  <c r="BH174" i="1"/>
  <c r="BH173" i="1"/>
  <c r="AL175" i="1"/>
  <c r="AL177" i="1"/>
  <c r="AL176" i="1"/>
  <c r="AL174" i="1"/>
  <c r="AL173" i="1"/>
  <c r="BR115" i="1"/>
  <c r="BR118" i="1"/>
  <c r="BR117" i="1"/>
  <c r="BR116" i="1"/>
  <c r="BR114" i="1"/>
  <c r="BK117" i="1"/>
  <c r="BK118" i="1"/>
  <c r="BK114" i="1"/>
  <c r="BK116" i="1"/>
  <c r="BK115" i="1"/>
  <c r="CP118" i="1"/>
  <c r="CP115" i="1"/>
  <c r="CP117" i="1"/>
  <c r="CP114" i="1"/>
  <c r="CP116" i="1"/>
  <c r="BD177" i="1"/>
  <c r="BD176" i="1"/>
  <c r="BD175" i="1"/>
  <c r="BD174" i="1"/>
  <c r="BD173" i="1"/>
  <c r="CJ117" i="1"/>
  <c r="CJ114" i="1"/>
  <c r="CJ118" i="1"/>
  <c r="CJ115" i="1"/>
  <c r="CJ116" i="1"/>
  <c r="CC114" i="1"/>
  <c r="CC117" i="1"/>
  <c r="CC116" i="1"/>
  <c r="CC118" i="1"/>
  <c r="CC115" i="1"/>
  <c r="AI177" i="1"/>
  <c r="AI176" i="1"/>
  <c r="AI175" i="1"/>
  <c r="AI174" i="1"/>
  <c r="AI173" i="1"/>
  <c r="BO177" i="1"/>
  <c r="BO176" i="1"/>
  <c r="BO175" i="1"/>
  <c r="BO174" i="1"/>
  <c r="BO173" i="1"/>
  <c r="AD114" i="1"/>
  <c r="AD115" i="1"/>
  <c r="AD118" i="1"/>
  <c r="AD116" i="1"/>
  <c r="AD117" i="1"/>
  <c r="AZ116" i="1"/>
  <c r="AZ118" i="1"/>
  <c r="AZ119" i="1"/>
  <c r="AZ117" i="1"/>
  <c r="AZ115" i="1"/>
  <c r="CG177" i="1"/>
  <c r="CG176" i="1"/>
  <c r="CG175" i="1"/>
  <c r="CG174" i="1"/>
  <c r="CG173" i="1"/>
  <c r="AH176" i="1"/>
  <c r="AH175" i="1"/>
  <c r="AH174" i="1"/>
  <c r="AH173" i="1"/>
  <c r="AH177" i="1"/>
  <c r="BI174" i="1"/>
  <c r="BI173" i="1"/>
  <c r="BI176" i="1"/>
  <c r="BI175" i="1"/>
  <c r="BI177" i="1"/>
  <c r="CO115" i="1"/>
  <c r="CO118" i="1"/>
  <c r="CO116" i="1"/>
  <c r="CO114" i="1"/>
  <c r="CO117" i="1"/>
  <c r="AN115" i="1"/>
  <c r="AN117" i="1"/>
  <c r="AN114" i="1"/>
  <c r="AN116" i="1"/>
  <c r="AN118" i="1"/>
  <c r="AV177" i="1"/>
  <c r="AV174" i="1"/>
  <c r="AV175" i="1"/>
  <c r="AV173" i="1"/>
  <c r="AV176" i="1"/>
  <c r="BM117" i="1"/>
  <c r="BM114" i="1"/>
  <c r="BM118" i="1"/>
  <c r="BM116" i="1"/>
  <c r="BM115" i="1"/>
  <c r="CC177" i="1"/>
  <c r="CC176" i="1"/>
  <c r="CC175" i="1"/>
  <c r="CC174" i="1"/>
  <c r="CC173" i="1"/>
  <c r="BA115" i="1"/>
  <c r="BA114" i="1"/>
  <c r="BA116" i="1"/>
  <c r="BA117" i="1"/>
  <c r="BA118" i="1"/>
  <c r="AC117" i="1"/>
  <c r="AC118" i="1"/>
  <c r="AC114" i="1"/>
  <c r="AC115" i="1"/>
  <c r="AC116" i="1"/>
  <c r="AJ115" i="1"/>
  <c r="AJ117" i="1"/>
  <c r="AJ114" i="1"/>
  <c r="AJ116" i="1"/>
  <c r="AJ118" i="1"/>
  <c r="AM173" i="1"/>
  <c r="AM176" i="1"/>
  <c r="AM177" i="1"/>
  <c r="AM175" i="1"/>
  <c r="AM174" i="1"/>
  <c r="CB177" i="1"/>
  <c r="CB174" i="1"/>
  <c r="CB173" i="1"/>
  <c r="CB175" i="1"/>
  <c r="CB176" i="1"/>
  <c r="AU177" i="1"/>
  <c r="AU176" i="1"/>
  <c r="AU173" i="1"/>
  <c r="AU174" i="1"/>
  <c r="AU175" i="1"/>
  <c r="CH115" i="1"/>
  <c r="CH118" i="1"/>
  <c r="CH117" i="1"/>
  <c r="CH116" i="1"/>
  <c r="CH114" i="1"/>
  <c r="CP177" i="1"/>
  <c r="CP176" i="1"/>
  <c r="CP175" i="1"/>
  <c r="CP174" i="1"/>
  <c r="CP173" i="1"/>
  <c r="AP176" i="1"/>
  <c r="AP175" i="1"/>
  <c r="AP174" i="1"/>
  <c r="AP177" i="1"/>
  <c r="AP173" i="1"/>
  <c r="BX116" i="1"/>
  <c r="BX115" i="1"/>
  <c r="BX118" i="1"/>
  <c r="BX117" i="1"/>
  <c r="BX114" i="1"/>
  <c r="AE115" i="1"/>
  <c r="AE117" i="1"/>
  <c r="AE116" i="1"/>
  <c r="AE114" i="1"/>
  <c r="AE118" i="1"/>
  <c r="BG114" i="1"/>
  <c r="BG115" i="1"/>
  <c r="BG117" i="1"/>
  <c r="BG116" i="1"/>
  <c r="BG118" i="1"/>
  <c r="BJ177" i="1"/>
  <c r="BJ176" i="1"/>
  <c r="BJ175" i="1"/>
  <c r="BJ174" i="1"/>
  <c r="BJ173" i="1"/>
  <c r="BE177" i="1"/>
  <c r="BE174" i="1"/>
  <c r="BE176" i="1"/>
  <c r="BE175" i="1"/>
  <c r="BE173" i="1"/>
  <c r="AG114" i="1"/>
  <c r="AG117" i="1"/>
  <c r="AG116" i="1"/>
  <c r="AG118" i="1"/>
  <c r="AG115" i="1"/>
  <c r="CL117" i="1"/>
  <c r="CL114" i="1"/>
  <c r="CL116" i="1"/>
  <c r="CL115" i="1"/>
  <c r="CL118" i="1"/>
  <c r="BX177" i="1"/>
  <c r="BX176" i="1"/>
  <c r="BX175" i="1"/>
  <c r="BX174" i="1"/>
  <c r="BX173" i="1"/>
  <c r="BB116" i="1"/>
  <c r="BB118" i="1"/>
  <c r="BB117" i="1"/>
  <c r="BB114" i="1"/>
  <c r="BB115" i="1"/>
  <c r="AC175" i="1"/>
  <c r="AC176" i="1"/>
  <c r="AC174" i="1"/>
  <c r="AC173" i="1"/>
  <c r="AC177" i="1"/>
  <c r="CD115" i="1"/>
  <c r="CD114" i="1"/>
  <c r="CD117" i="1"/>
  <c r="CD118" i="1"/>
  <c r="CD116" i="1"/>
  <c r="CE116" i="1"/>
  <c r="CE117" i="1"/>
  <c r="CE115" i="1"/>
  <c r="CE114" i="1"/>
  <c r="CE118" i="1"/>
  <c r="BI117" i="1"/>
  <c r="BI118" i="1"/>
  <c r="BI114" i="1"/>
  <c r="BI116" i="1"/>
  <c r="BI115" i="1"/>
  <c r="BR177" i="1"/>
  <c r="BR176" i="1"/>
  <c r="BR175" i="1"/>
  <c r="BR174" i="1"/>
  <c r="BR173" i="1"/>
  <c r="CH177" i="1"/>
  <c r="CH176" i="1"/>
  <c r="CH175" i="1"/>
  <c r="CH174" i="1"/>
  <c r="CH173" i="1"/>
  <c r="BD117" i="1"/>
  <c r="BD116" i="1"/>
  <c r="BD115" i="1"/>
  <c r="BD114" i="1"/>
  <c r="BD118" i="1"/>
  <c r="CI118" i="1"/>
  <c r="CI114" i="1"/>
  <c r="CI115" i="1"/>
  <c r="CI117" i="1"/>
  <c r="CI116" i="1"/>
  <c r="BM177" i="1"/>
  <c r="BM176" i="1"/>
  <c r="BM175" i="1"/>
  <c r="BM174" i="1"/>
  <c r="BM173" i="1"/>
  <c r="BF177" i="1"/>
  <c r="BF176" i="1"/>
  <c r="BF175" i="1"/>
  <c r="BF174" i="1"/>
  <c r="BF173" i="1"/>
  <c r="BW115" i="1"/>
  <c r="BW118" i="1"/>
  <c r="BW117" i="1"/>
  <c r="BW116" i="1"/>
  <c r="BW114" i="1"/>
  <c r="AK117" i="1"/>
  <c r="AK114" i="1"/>
  <c r="AK118" i="1"/>
  <c r="AK115" i="1"/>
  <c r="AK116" i="1"/>
  <c r="CO177" i="1"/>
  <c r="CO176" i="1"/>
  <c r="CO175" i="1"/>
  <c r="CO174" i="1"/>
  <c r="CO173" i="1"/>
  <c r="AN174" i="1"/>
  <c r="AN173" i="1"/>
  <c r="AN177" i="1"/>
  <c r="AN176" i="1"/>
  <c r="AN175" i="1"/>
  <c r="BS177" i="1"/>
  <c r="BS176" i="1"/>
  <c r="BS175" i="1"/>
  <c r="BS174" i="1"/>
  <c r="BS173" i="1"/>
  <c r="BL116" i="1"/>
  <c r="BL114" i="1"/>
  <c r="BL117" i="1"/>
  <c r="BL118" i="1"/>
  <c r="BL115" i="1"/>
  <c r="CJ177" i="1"/>
  <c r="CJ176" i="1"/>
  <c r="CJ175" i="1"/>
  <c r="CJ174" i="1"/>
  <c r="CJ173" i="1"/>
  <c r="AR118" i="1"/>
  <c r="AR116" i="1"/>
  <c r="AR115" i="1"/>
  <c r="AR117" i="1"/>
  <c r="AR114" i="1"/>
  <c r="AD173" i="1"/>
  <c r="AD176" i="1"/>
  <c r="AD177" i="1"/>
  <c r="AD175" i="1"/>
  <c r="AD174" i="1"/>
  <c r="BY118" i="1"/>
  <c r="BY115" i="1"/>
  <c r="BY116" i="1"/>
  <c r="BY117" i="1"/>
  <c r="BY114" i="1"/>
  <c r="BW175" i="1"/>
  <c r="BW174" i="1"/>
  <c r="BW177" i="1"/>
  <c r="BW176" i="1"/>
  <c r="BW173" i="1"/>
  <c r="AJ177" i="1"/>
  <c r="AJ176" i="1"/>
  <c r="AJ173" i="1"/>
  <c r="AJ175" i="1"/>
  <c r="AJ174" i="1"/>
  <c r="BH115" i="1"/>
  <c r="BH116" i="1"/>
  <c r="BH117" i="1"/>
  <c r="BH114" i="1"/>
  <c r="BH118" i="1"/>
  <c r="AL114" i="1"/>
  <c r="AL117" i="1"/>
  <c r="AL116" i="1"/>
  <c r="AL115" i="1"/>
  <c r="AL118" i="1"/>
  <c r="BK177" i="1"/>
  <c r="BK176" i="1"/>
  <c r="BK175" i="1"/>
  <c r="BK174" i="1"/>
  <c r="BK173" i="1"/>
  <c r="CA116" i="1"/>
  <c r="CA115" i="1"/>
  <c r="CA118" i="1"/>
  <c r="CA114" i="1"/>
  <c r="CA117" i="1"/>
  <c r="CI177" i="1"/>
  <c r="CI176" i="1"/>
  <c r="CI175" i="1"/>
  <c r="CI174" i="1"/>
  <c r="CI173" i="1"/>
  <c r="C176" i="1"/>
  <c r="C177" i="1"/>
  <c r="C175" i="1"/>
  <c r="C174" i="1"/>
  <c r="C173" i="1"/>
  <c r="C118" i="1"/>
  <c r="C114" i="1"/>
  <c r="C117" i="1"/>
  <c r="C115" i="1"/>
  <c r="C116" i="1"/>
  <c r="S174" i="1"/>
  <c r="S175" i="1"/>
  <c r="S173" i="1"/>
  <c r="S177" i="1"/>
  <c r="S176" i="1"/>
  <c r="P173" i="1"/>
  <c r="P174" i="1"/>
  <c r="P175" i="1"/>
  <c r="P176" i="1"/>
  <c r="P177" i="1"/>
  <c r="T173" i="1"/>
  <c r="T174" i="1"/>
  <c r="T175" i="1"/>
  <c r="T176" i="1"/>
  <c r="T177" i="1"/>
  <c r="L173" i="1"/>
  <c r="L174" i="1"/>
  <c r="L175" i="1"/>
  <c r="L176" i="1"/>
  <c r="L177" i="1"/>
  <c r="U117" i="1"/>
  <c r="U115" i="1"/>
  <c r="U118" i="1"/>
  <c r="U114" i="1"/>
  <c r="U116" i="1"/>
  <c r="M116" i="1"/>
  <c r="M117" i="1"/>
  <c r="M114" i="1"/>
  <c r="M115" i="1"/>
  <c r="M118" i="1"/>
  <c r="E114" i="1"/>
  <c r="E115" i="1"/>
  <c r="E116" i="1"/>
  <c r="E117" i="1"/>
  <c r="E118" i="1"/>
  <c r="R173" i="1"/>
  <c r="R174" i="1"/>
  <c r="R177" i="1"/>
  <c r="R175" i="1"/>
  <c r="R176" i="1"/>
  <c r="Q175" i="1"/>
  <c r="Q173" i="1"/>
  <c r="Q176" i="1"/>
  <c r="Q174" i="1"/>
  <c r="Q177" i="1"/>
  <c r="R114" i="1"/>
  <c r="R115" i="1"/>
  <c r="R116" i="1"/>
  <c r="R117" i="1"/>
  <c r="R118" i="1"/>
  <c r="I114" i="1"/>
  <c r="I115" i="1"/>
  <c r="I116" i="1"/>
  <c r="I117" i="1"/>
  <c r="I118" i="1"/>
  <c r="G174" i="1"/>
  <c r="G177" i="1"/>
  <c r="G175" i="1"/>
  <c r="G173" i="1"/>
  <c r="G176" i="1"/>
  <c r="P114" i="1"/>
  <c r="P115" i="1"/>
  <c r="P116" i="1"/>
  <c r="P117" i="1"/>
  <c r="P118" i="1"/>
  <c r="H114" i="1"/>
  <c r="H115" i="1"/>
  <c r="H116" i="1"/>
  <c r="H117" i="1"/>
  <c r="H118" i="1"/>
  <c r="T117" i="1"/>
  <c r="T114" i="1"/>
  <c r="T115" i="1"/>
  <c r="T118" i="1"/>
  <c r="T116" i="1"/>
  <c r="I175" i="1"/>
  <c r="I176" i="1"/>
  <c r="I173" i="1"/>
  <c r="I177" i="1"/>
  <c r="I174" i="1"/>
  <c r="Q114" i="1"/>
  <c r="Q115" i="1"/>
  <c r="Q116" i="1"/>
  <c r="Q117" i="1"/>
  <c r="Q118" i="1"/>
  <c r="V173" i="1"/>
  <c r="V174" i="1"/>
  <c r="V175" i="1"/>
  <c r="V176" i="1"/>
  <c r="V177" i="1"/>
  <c r="N173" i="1"/>
  <c r="N174" i="1"/>
  <c r="N175" i="1"/>
  <c r="N176" i="1"/>
  <c r="N177" i="1"/>
  <c r="F173" i="1"/>
  <c r="F174" i="1"/>
  <c r="F175" i="1"/>
  <c r="F176" i="1"/>
  <c r="F177" i="1"/>
  <c r="G114" i="1"/>
  <c r="G115" i="1"/>
  <c r="G116" i="1"/>
  <c r="G117" i="1"/>
  <c r="G118" i="1"/>
  <c r="L115" i="1"/>
  <c r="L116" i="1"/>
  <c r="L114" i="1"/>
  <c r="L117" i="1"/>
  <c r="L118" i="1"/>
  <c r="J173" i="1"/>
  <c r="J174" i="1"/>
  <c r="J175" i="1"/>
  <c r="J176" i="1"/>
  <c r="J177" i="1"/>
  <c r="S114" i="1"/>
  <c r="S115" i="1"/>
  <c r="S116" i="1"/>
  <c r="S117" i="1"/>
  <c r="S118" i="1"/>
  <c r="J114" i="1"/>
  <c r="J116" i="1"/>
  <c r="J117" i="1"/>
  <c r="J115" i="1"/>
  <c r="J118" i="1"/>
  <c r="H176" i="1"/>
  <c r="H173" i="1"/>
  <c r="H174" i="1"/>
  <c r="H175" i="1"/>
  <c r="H177" i="1"/>
  <c r="U173" i="1"/>
  <c r="U174" i="1"/>
  <c r="U175" i="1"/>
  <c r="U176" i="1"/>
  <c r="U177" i="1"/>
  <c r="M173" i="1"/>
  <c r="M174" i="1"/>
  <c r="M175" i="1"/>
  <c r="M176" i="1"/>
  <c r="M177" i="1"/>
  <c r="E173" i="1"/>
  <c r="E174" i="1"/>
  <c r="E175" i="1"/>
  <c r="E176" i="1"/>
  <c r="E177" i="1"/>
  <c r="V116" i="1"/>
  <c r="V117" i="1"/>
  <c r="V114" i="1"/>
  <c r="V118" i="1"/>
  <c r="V115" i="1"/>
  <c r="N114" i="1"/>
  <c r="N115" i="1"/>
  <c r="N116" i="1"/>
  <c r="N117" i="1"/>
  <c r="N118" i="1"/>
  <c r="F114" i="1"/>
  <c r="F115" i="1"/>
  <c r="F116" i="1"/>
  <c r="F117" i="1"/>
  <c r="F118" i="1"/>
  <c r="D173" i="1"/>
  <c r="D174" i="1"/>
  <c r="D177" i="1"/>
  <c r="D175" i="1"/>
  <c r="D176" i="1"/>
  <c r="D115" i="1"/>
  <c r="D117" i="1"/>
  <c r="D114" i="1"/>
  <c r="D116" i="1"/>
  <c r="D118" i="1"/>
  <c r="BQ118" i="1"/>
  <c r="BQ117" i="1"/>
  <c r="BQ115" i="1"/>
  <c r="BQ116" i="1"/>
  <c r="BQ114" i="1"/>
  <c r="AT117" i="1"/>
  <c r="AT115" i="1"/>
  <c r="AT116" i="1"/>
  <c r="AT114" i="1"/>
  <c r="AT118" i="1"/>
  <c r="AT173" i="1"/>
  <c r="AT174" i="1"/>
  <c r="AT175" i="1"/>
  <c r="AT176" i="1"/>
  <c r="AT177" i="1"/>
  <c r="CN116" i="1"/>
  <c r="CN118" i="1"/>
  <c r="CN117" i="1"/>
  <c r="CN115" i="1"/>
  <c r="CN114" i="1"/>
  <c r="CN175" i="1"/>
  <c r="CN177" i="1"/>
  <c r="CN176" i="1"/>
  <c r="CN174" i="1"/>
  <c r="CN173" i="1"/>
  <c r="BQ175" i="1"/>
  <c r="BQ174" i="1"/>
  <c r="BQ173" i="1"/>
  <c r="BQ177" i="1"/>
  <c r="BQ176" i="1"/>
  <c r="BP117" i="1"/>
  <c r="BP118" i="1"/>
  <c r="BP116" i="1"/>
  <c r="BP115" i="1"/>
  <c r="BP114" i="1"/>
  <c r="AS114" i="1"/>
  <c r="AS118" i="1"/>
  <c r="AS116" i="1"/>
  <c r="AS117" i="1"/>
  <c r="AS115" i="1"/>
  <c r="AS174" i="1"/>
  <c r="AS173" i="1"/>
  <c r="AS175" i="1"/>
  <c r="AS176" i="1"/>
  <c r="AS177" i="1"/>
  <c r="CM115" i="1"/>
  <c r="CM114" i="1"/>
  <c r="CM118" i="1"/>
  <c r="CM117" i="1"/>
  <c r="CM116" i="1"/>
  <c r="CM177" i="1"/>
  <c r="CM173" i="1"/>
  <c r="CM174" i="1"/>
  <c r="CM176" i="1"/>
  <c r="CM175" i="1"/>
  <c r="BP173" i="1"/>
  <c r="BP174" i="1"/>
  <c r="BP177" i="1"/>
  <c r="BP175" i="1"/>
  <c r="BP176" i="1"/>
  <c r="BX48" i="5"/>
  <c r="CK115" i="1"/>
  <c r="CK116" i="1"/>
  <c r="CK118" i="1"/>
  <c r="CK117" i="1"/>
  <c r="CK114" i="1"/>
  <c r="CK175" i="1"/>
  <c r="CK177" i="1"/>
  <c r="CK174" i="1"/>
  <c r="CK176" i="1"/>
  <c r="CK173" i="1"/>
  <c r="AQ174" i="1"/>
  <c r="AQ175" i="1"/>
  <c r="AQ176" i="1"/>
  <c r="AQ173" i="1"/>
  <c r="AQ177" i="1"/>
  <c r="BN115" i="1"/>
  <c r="BN118" i="1"/>
  <c r="BN114" i="1"/>
  <c r="BN117" i="1"/>
  <c r="BN116" i="1"/>
  <c r="AQ114" i="1"/>
  <c r="AQ115" i="1"/>
  <c r="AQ116" i="1"/>
  <c r="AQ117" i="1"/>
  <c r="AQ118" i="1"/>
  <c r="BN177" i="1"/>
  <c r="BN176" i="1"/>
  <c r="BN174" i="1"/>
  <c r="BN173" i="1"/>
  <c r="BN175" i="1"/>
  <c r="BZ117" i="1"/>
  <c r="BZ115" i="1"/>
  <c r="BZ114" i="1"/>
  <c r="BZ118" i="1"/>
  <c r="BZ116" i="1"/>
  <c r="AF177" i="1"/>
  <c r="AF174" i="1"/>
  <c r="AF176" i="1"/>
  <c r="AF173" i="1"/>
  <c r="AF175" i="1"/>
  <c r="AF118" i="1"/>
  <c r="AF114" i="1"/>
  <c r="AF116" i="1"/>
  <c r="AF115" i="1"/>
  <c r="AF117" i="1"/>
  <c r="BX46" i="5"/>
  <c r="BZ176" i="1"/>
  <c r="BZ174" i="1"/>
  <c r="BZ175" i="1"/>
  <c r="BZ177" i="1"/>
  <c r="BZ173" i="1"/>
  <c r="BC118" i="1"/>
  <c r="BC115" i="1"/>
  <c r="BC114" i="1"/>
  <c r="BC116" i="1"/>
  <c r="BC117" i="1"/>
  <c r="BX44" i="5"/>
  <c r="BX47" i="5"/>
  <c r="BC177" i="1"/>
  <c r="BC175" i="1"/>
  <c r="BC173" i="1"/>
  <c r="BC174" i="1"/>
  <c r="BC176" i="1"/>
  <c r="K116" i="1"/>
  <c r="K114" i="1"/>
  <c r="K118" i="1"/>
  <c r="K117" i="1"/>
  <c r="K115" i="1"/>
  <c r="K176" i="1"/>
  <c r="K173" i="1"/>
  <c r="K177" i="1"/>
  <c r="K175" i="1"/>
  <c r="K174" i="1"/>
  <c r="O173" i="1"/>
  <c r="O176" i="1"/>
  <c r="O177" i="1"/>
  <c r="O175" i="1"/>
  <c r="O174" i="1"/>
  <c r="BX42" i="5"/>
  <c r="AW42" i="5"/>
  <c r="AW43" i="5"/>
  <c r="AW44" i="5"/>
  <c r="I60" i="1"/>
  <c r="I48" i="1" s="1"/>
  <c r="Q60" i="1"/>
  <c r="Q48" i="1" s="1"/>
  <c r="AF9" i="8" l="1"/>
  <c r="AE10" i="8"/>
  <c r="AF11" i="8"/>
  <c r="AF19" i="8"/>
  <c r="AE5" i="8"/>
  <c r="AE20" i="8"/>
  <c r="AE19" i="8"/>
  <c r="AE6" i="8"/>
  <c r="AE17" i="8"/>
  <c r="AF10" i="8"/>
  <c r="AF22" i="8"/>
  <c r="AF5" i="8"/>
  <c r="AF16" i="8"/>
  <c r="AF20" i="8"/>
  <c r="AE9" i="8"/>
  <c r="AE22" i="8"/>
  <c r="AF14" i="8"/>
  <c r="AF15" i="8"/>
  <c r="AE14" i="8"/>
  <c r="AE15" i="8"/>
  <c r="AF17" i="8"/>
  <c r="AE16" i="8"/>
  <c r="AF6" i="8"/>
  <c r="AE7" i="8"/>
  <c r="AF8" i="8"/>
  <c r="AF21" i="8"/>
  <c r="AF4" i="8"/>
  <c r="F39" i="7"/>
  <c r="G40" i="7"/>
  <c r="AE18" i="8"/>
  <c r="G34" i="7"/>
  <c r="Y45" i="8"/>
  <c r="AF13" i="8"/>
  <c r="F6" i="7"/>
  <c r="G44" i="7"/>
  <c r="G45" i="7"/>
  <c r="G38" i="7"/>
  <c r="F19" i="7"/>
  <c r="G9" i="7"/>
  <c r="F32" i="7"/>
  <c r="G43" i="7"/>
  <c r="F45" i="7"/>
  <c r="AE23" i="8"/>
  <c r="F36" i="7"/>
  <c r="G39" i="7"/>
  <c r="W45" i="8"/>
  <c r="F41" i="7"/>
  <c r="G6" i="7"/>
  <c r="F30" i="7"/>
  <c r="F38" i="7"/>
  <c r="G33" i="7"/>
  <c r="G36" i="7"/>
  <c r="G22" i="7"/>
  <c r="Z45" i="8"/>
  <c r="AF18" i="8"/>
  <c r="AE8" i="8"/>
  <c r="X45" i="8"/>
  <c r="G19" i="7"/>
  <c r="G15" i="7"/>
  <c r="F9" i="7"/>
  <c r="G29" i="7"/>
  <c r="F29" i="7"/>
  <c r="AA45" i="8"/>
  <c r="F40" i="7"/>
  <c r="F15" i="7"/>
  <c r="AE21" i="8"/>
  <c r="AF12" i="8"/>
  <c r="AF23" i="8"/>
  <c r="G41" i="7"/>
  <c r="F22" i="7"/>
  <c r="G14" i="7"/>
  <c r="G32" i="7"/>
  <c r="F34" i="7"/>
  <c r="G26" i="7"/>
  <c r="AE4" i="8"/>
  <c r="F26" i="7"/>
  <c r="AF7" i="8"/>
  <c r="F44" i="7"/>
  <c r="F33" i="7"/>
  <c r="F14" i="7"/>
  <c r="G30" i="7"/>
  <c r="P178" i="1"/>
  <c r="BE178" i="1"/>
  <c r="T178" i="1"/>
  <c r="C178" i="1"/>
  <c r="L178" i="1"/>
  <c r="AD178" i="1"/>
  <c r="CF178" i="1"/>
  <c r="CN178" i="1"/>
  <c r="BX178" i="1"/>
  <c r="CD178" i="1"/>
  <c r="CB178" i="1"/>
  <c r="CH178" i="1"/>
  <c r="CI178" i="1"/>
  <c r="CG178" i="1"/>
  <c r="CM178" i="1"/>
  <c r="BM178" i="1"/>
  <c r="BA178" i="1"/>
  <c r="BS178" i="1"/>
  <c r="BW119" i="1"/>
  <c r="BW109" i="1" s="1"/>
  <c r="AZ179" i="1"/>
  <c r="AJ178" i="1"/>
  <c r="AN178" i="1"/>
  <c r="AR178" i="1"/>
  <c r="AT178" i="1"/>
  <c r="AE178" i="1"/>
  <c r="AM178" i="1"/>
  <c r="AP178" i="1"/>
  <c r="AV178" i="1"/>
  <c r="AL178" i="1"/>
  <c r="AS178" i="1"/>
  <c r="AF178" i="1"/>
  <c r="AC178" i="1"/>
  <c r="BI178" i="1"/>
  <c r="BF178" i="1"/>
  <c r="AO178" i="1"/>
  <c r="E178" i="1"/>
  <c r="BH178" i="1"/>
  <c r="BW178" i="1"/>
  <c r="D178" i="1"/>
  <c r="CK178" i="1"/>
  <c r="AI178" i="1"/>
  <c r="BN178" i="1"/>
  <c r="AU178" i="1"/>
  <c r="BZ178" i="1"/>
  <c r="BD178" i="1"/>
  <c r="CJ178" i="1"/>
  <c r="AH178" i="1"/>
  <c r="CL178" i="1"/>
  <c r="BC178" i="1"/>
  <c r="G178" i="1"/>
  <c r="AQ178" i="1"/>
  <c r="AK178" i="1"/>
  <c r="BO178" i="1"/>
  <c r="CP178" i="1"/>
  <c r="BY178" i="1"/>
  <c r="CC178" i="1"/>
  <c r="BJ178" i="1"/>
  <c r="CO178" i="1"/>
  <c r="BR178" i="1"/>
  <c r="F178" i="1"/>
  <c r="CE178" i="1"/>
  <c r="BQ178" i="1"/>
  <c r="CA178" i="1"/>
  <c r="BG178" i="1"/>
  <c r="BB178" i="1"/>
  <c r="BK178" i="1"/>
  <c r="BL178" i="1"/>
  <c r="BP178" i="1"/>
  <c r="AG178" i="1"/>
  <c r="H178" i="1"/>
  <c r="U178" i="1"/>
  <c r="O178" i="1"/>
  <c r="V178" i="1"/>
  <c r="N178" i="1"/>
  <c r="M178" i="1"/>
  <c r="I178" i="1"/>
  <c r="R178" i="1"/>
  <c r="K178" i="1"/>
  <c r="J178" i="1"/>
  <c r="Q178" i="1"/>
  <c r="S178" i="1"/>
  <c r="CB119" i="1"/>
  <c r="CB109" i="1" s="1"/>
  <c r="CH119" i="1"/>
  <c r="CH108" i="1" s="1"/>
  <c r="CF119" i="1"/>
  <c r="CI119" i="1"/>
  <c r="CI108" i="1" s="1"/>
  <c r="CL119" i="1"/>
  <c r="CC119" i="1"/>
  <c r="CC109" i="1" s="1"/>
  <c r="CO119" i="1"/>
  <c r="CO106" i="1" s="1"/>
  <c r="CN119" i="1"/>
  <c r="BX119" i="1"/>
  <c r="CA119" i="1"/>
  <c r="CA109" i="1" s="1"/>
  <c r="CG119" i="1"/>
  <c r="CG108" i="1" s="1"/>
  <c r="BY119" i="1"/>
  <c r="BY106" i="1" s="1"/>
  <c r="BZ119" i="1"/>
  <c r="BZ106" i="1" s="1"/>
  <c r="CK119" i="1"/>
  <c r="CD119" i="1"/>
  <c r="CD109" i="1" s="1"/>
  <c r="CE119" i="1"/>
  <c r="CE106" i="1" s="1"/>
  <c r="CJ119" i="1"/>
  <c r="CJ107" i="1" s="1"/>
  <c r="CP119" i="1"/>
  <c r="CP106" i="1" s="1"/>
  <c r="CM119" i="1"/>
  <c r="CM106" i="1" s="1"/>
  <c r="BN119" i="1"/>
  <c r="BN109" i="1" s="1"/>
  <c r="BI119" i="1"/>
  <c r="BI106" i="1" s="1"/>
  <c r="BB119" i="1"/>
  <c r="BB106" i="1" s="1"/>
  <c r="BS119" i="1"/>
  <c r="BS106" i="1" s="1"/>
  <c r="BK119" i="1"/>
  <c r="BK106" i="1" s="1"/>
  <c r="BJ119" i="1"/>
  <c r="BJ108" i="1" s="1"/>
  <c r="BH119" i="1"/>
  <c r="BH106" i="1" s="1"/>
  <c r="BG119" i="1"/>
  <c r="BG109" i="1" s="1"/>
  <c r="BL119" i="1"/>
  <c r="BL110" i="1" s="1"/>
  <c r="BD119" i="1"/>
  <c r="BD107" i="1" s="1"/>
  <c r="BR119" i="1"/>
  <c r="BR108" i="1" s="1"/>
  <c r="BC119" i="1"/>
  <c r="BC109" i="1" s="1"/>
  <c r="BF119" i="1"/>
  <c r="BF109" i="1" s="1"/>
  <c r="BA119" i="1"/>
  <c r="BA106" i="1" s="1"/>
  <c r="BQ119" i="1"/>
  <c r="AZ120" i="1"/>
  <c r="AZ110" i="1" s="1"/>
  <c r="BE119" i="1"/>
  <c r="BE109" i="1" s="1"/>
  <c r="BP119" i="1"/>
  <c r="BP109" i="1" s="1"/>
  <c r="BO119" i="1"/>
  <c r="BO169" i="1" s="1"/>
  <c r="BM119" i="1"/>
  <c r="AQ119" i="1"/>
  <c r="AD119" i="1"/>
  <c r="AC119" i="1"/>
  <c r="AR119" i="1"/>
  <c r="AF119" i="1"/>
  <c r="AI119" i="1"/>
  <c r="AP119" i="1"/>
  <c r="AV119" i="1"/>
  <c r="AU119" i="1"/>
  <c r="AK119" i="1"/>
  <c r="AS119" i="1"/>
  <c r="AL119" i="1"/>
  <c r="AJ119" i="1"/>
  <c r="AN119" i="1"/>
  <c r="AH119" i="1"/>
  <c r="AM119" i="1"/>
  <c r="AT119" i="1"/>
  <c r="AG119" i="1"/>
  <c r="AE119" i="1"/>
  <c r="K119" i="1"/>
  <c r="K165" i="1" s="1"/>
  <c r="J119" i="1"/>
  <c r="J167" i="1" s="1"/>
  <c r="M119" i="1"/>
  <c r="L119" i="1"/>
  <c r="C119" i="1"/>
  <c r="D119" i="1"/>
  <c r="E119" i="1"/>
  <c r="I119" i="1"/>
  <c r="S119" i="1"/>
  <c r="U119" i="1"/>
  <c r="F119" i="1"/>
  <c r="N119" i="1"/>
  <c r="V119" i="1"/>
  <c r="G119" i="1"/>
  <c r="Q119" i="1"/>
  <c r="Q165" i="1" s="1"/>
  <c r="R119" i="1"/>
  <c r="R167" i="1" s="1"/>
  <c r="Q46" i="1"/>
  <c r="Q49" i="1"/>
  <c r="Q47" i="1"/>
  <c r="T119" i="1"/>
  <c r="Q50" i="1"/>
  <c r="I46" i="1"/>
  <c r="I49" i="1"/>
  <c r="H119" i="1"/>
  <c r="P119" i="1"/>
  <c r="I47" i="1"/>
  <c r="I50" i="1"/>
  <c r="C60" i="1"/>
  <c r="H60" i="1"/>
  <c r="V60" i="1"/>
  <c r="E60" i="1"/>
  <c r="T60" i="1"/>
  <c r="L60" i="1"/>
  <c r="D60" i="1"/>
  <c r="P60" i="1"/>
  <c r="K60" i="1"/>
  <c r="F60" i="1"/>
  <c r="G60" i="1"/>
  <c r="U60" i="1"/>
  <c r="S60" i="1"/>
  <c r="N60" i="1"/>
  <c r="M60" i="1"/>
  <c r="R60" i="1"/>
  <c r="J60" i="1"/>
  <c r="V14" i="7" l="1"/>
  <c r="E12" i="8"/>
  <c r="W6" i="7"/>
  <c r="F4" i="8"/>
  <c r="W14" i="7"/>
  <c r="F12" i="8"/>
  <c r="W34" i="7"/>
  <c r="F31" i="8"/>
  <c r="V29" i="7"/>
  <c r="E27" i="8"/>
  <c r="W41" i="7"/>
  <c r="F39" i="8"/>
  <c r="W22" i="7"/>
  <c r="F20" i="8"/>
  <c r="W38" i="7"/>
  <c r="F36" i="8"/>
  <c r="V26" i="7"/>
  <c r="E24" i="8"/>
  <c r="W36" i="7"/>
  <c r="F34" i="8"/>
  <c r="V36" i="7"/>
  <c r="E34" i="8"/>
  <c r="V39" i="7"/>
  <c r="E38" i="8"/>
  <c r="W15" i="7"/>
  <c r="F13" i="8"/>
  <c r="W33" i="7"/>
  <c r="F32" i="8"/>
  <c r="W44" i="7"/>
  <c r="F42" i="8"/>
  <c r="W32" i="7"/>
  <c r="F30" i="8"/>
  <c r="V32" i="7"/>
  <c r="E30" i="8"/>
  <c r="V41" i="7"/>
  <c r="E39" i="8"/>
  <c r="V44" i="7"/>
  <c r="E42" i="8"/>
  <c r="V19" i="7"/>
  <c r="E17" i="8"/>
  <c r="W29" i="7"/>
  <c r="F27" i="8"/>
  <c r="W39" i="7"/>
  <c r="F38" i="8"/>
  <c r="W40" i="7"/>
  <c r="F37" i="8"/>
  <c r="V9" i="7"/>
  <c r="E7" i="8"/>
  <c r="W45" i="7"/>
  <c r="F43" i="8"/>
  <c r="W26" i="7"/>
  <c r="F24" i="8"/>
  <c r="W19" i="7"/>
  <c r="F17" i="8"/>
  <c r="V38" i="7"/>
  <c r="E36" i="8"/>
  <c r="V45" i="7"/>
  <c r="E43" i="8"/>
  <c r="V6" i="7"/>
  <c r="E4" i="8"/>
  <c r="V40" i="7"/>
  <c r="E37" i="8"/>
  <c r="V33" i="7"/>
  <c r="E32" i="8"/>
  <c r="W9" i="7"/>
  <c r="F7" i="8"/>
  <c r="V22" i="7"/>
  <c r="E20" i="8"/>
  <c r="W30" i="7"/>
  <c r="F28" i="8"/>
  <c r="V34" i="7"/>
  <c r="E31" i="8"/>
  <c r="V15" i="7"/>
  <c r="E13" i="8"/>
  <c r="V30" i="7"/>
  <c r="E28" i="8"/>
  <c r="W43" i="7"/>
  <c r="F41" i="8"/>
  <c r="L120" i="1"/>
  <c r="S120" i="1"/>
  <c r="J179" i="1"/>
  <c r="L179" i="1"/>
  <c r="G179" i="1"/>
  <c r="S179" i="1"/>
  <c r="N179" i="1"/>
  <c r="D179" i="1"/>
  <c r="Q179" i="1"/>
  <c r="I120" i="1"/>
  <c r="H120" i="1"/>
  <c r="C120" i="1"/>
  <c r="T120" i="1"/>
  <c r="M120" i="1"/>
  <c r="Q120" i="1"/>
  <c r="AN106" i="1"/>
  <c r="N120" i="1"/>
  <c r="AF106" i="1"/>
  <c r="F120" i="1"/>
  <c r="AK106" i="1"/>
  <c r="K120" i="1"/>
  <c r="AV106" i="1"/>
  <c r="V120" i="1"/>
  <c r="AP109" i="1"/>
  <c r="P120" i="1"/>
  <c r="AJ107" i="1"/>
  <c r="J120" i="1"/>
  <c r="AE108" i="1"/>
  <c r="E120" i="1"/>
  <c r="AR109" i="1"/>
  <c r="R120" i="1"/>
  <c r="AG107" i="1"/>
  <c r="G120" i="1"/>
  <c r="AD108" i="1"/>
  <c r="D120" i="1"/>
  <c r="AU106" i="1"/>
  <c r="U120" i="1"/>
  <c r="V179" i="1"/>
  <c r="P179" i="1"/>
  <c r="M179" i="1"/>
  <c r="K179" i="1"/>
  <c r="C179" i="1"/>
  <c r="T179" i="1"/>
  <c r="H179" i="1"/>
  <c r="F179" i="1"/>
  <c r="R179" i="1"/>
  <c r="U179" i="1"/>
  <c r="O179" i="1"/>
  <c r="I179" i="1"/>
  <c r="E179" i="1"/>
  <c r="BW169" i="1"/>
  <c r="BW167" i="1"/>
  <c r="BW110" i="1"/>
  <c r="BW106" i="1"/>
  <c r="BC106" i="1"/>
  <c r="AZ107" i="1"/>
  <c r="CI110" i="1"/>
  <c r="CD108" i="1"/>
  <c r="AJ108" i="1"/>
  <c r="BJ106" i="1"/>
  <c r="BW166" i="1"/>
  <c r="BL108" i="1"/>
  <c r="BW108" i="1"/>
  <c r="BW165" i="1"/>
  <c r="CH107" i="1"/>
  <c r="BW107" i="1"/>
  <c r="BW168" i="1"/>
  <c r="CD107" i="1"/>
  <c r="CG106" i="1"/>
  <c r="BL107" i="1"/>
  <c r="BI107" i="1"/>
  <c r="BG110" i="1"/>
  <c r="BL109" i="1"/>
  <c r="AZ108" i="1"/>
  <c r="AE106" i="1"/>
  <c r="AJ109" i="1"/>
  <c r="AP108" i="1"/>
  <c r="AR107" i="1"/>
  <c r="BH109" i="1"/>
  <c r="BP107" i="1"/>
  <c r="CH110" i="1"/>
  <c r="BP106" i="1"/>
  <c r="BR106" i="1"/>
  <c r="BP108" i="1"/>
  <c r="BH107" i="1"/>
  <c r="AZ109" i="1"/>
  <c r="BN107" i="1"/>
  <c r="CL110" i="1"/>
  <c r="CL168" i="1"/>
  <c r="CL166" i="1"/>
  <c r="CL169" i="1"/>
  <c r="CL167" i="1"/>
  <c r="CL165" i="1"/>
  <c r="CM169" i="1"/>
  <c r="CM165" i="1"/>
  <c r="CM166" i="1"/>
  <c r="CM167" i="1"/>
  <c r="CM168" i="1"/>
  <c r="CO169" i="1"/>
  <c r="CO167" i="1"/>
  <c r="CO165" i="1"/>
  <c r="CO168" i="1"/>
  <c r="CO166" i="1"/>
  <c r="CF110" i="1"/>
  <c r="CF166" i="1"/>
  <c r="CF169" i="1"/>
  <c r="CF167" i="1"/>
  <c r="CF165" i="1"/>
  <c r="CF168" i="1"/>
  <c r="CD110" i="1"/>
  <c r="CD168" i="1"/>
  <c r="CD166" i="1"/>
  <c r="CD169" i="1"/>
  <c r="CD167" i="1"/>
  <c r="CD165" i="1"/>
  <c r="CH109" i="1"/>
  <c r="CH169" i="1"/>
  <c r="CH167" i="1"/>
  <c r="CH165" i="1"/>
  <c r="CH168" i="1"/>
  <c r="CH166" i="1"/>
  <c r="CD106" i="1"/>
  <c r="CK110" i="1"/>
  <c r="CK168" i="1"/>
  <c r="CK166" i="1"/>
  <c r="CK169" i="1"/>
  <c r="CK167" i="1"/>
  <c r="CK165" i="1"/>
  <c r="CG169" i="1"/>
  <c r="CG167" i="1"/>
  <c r="CG165" i="1"/>
  <c r="CG168" i="1"/>
  <c r="CG166" i="1"/>
  <c r="CC110" i="1"/>
  <c r="CC168" i="1"/>
  <c r="CC166" i="1"/>
  <c r="CC169" i="1"/>
  <c r="CC167" i="1"/>
  <c r="CC165" i="1"/>
  <c r="CB107" i="1"/>
  <c r="CB169" i="1"/>
  <c r="CB168" i="1"/>
  <c r="CB166" i="1"/>
  <c r="CB165" i="1"/>
  <c r="CB167" i="1"/>
  <c r="CP109" i="1"/>
  <c r="CP169" i="1"/>
  <c r="CP167" i="1"/>
  <c r="CP165" i="1"/>
  <c r="CP168" i="1"/>
  <c r="CP166" i="1"/>
  <c r="BZ107" i="1"/>
  <c r="CA110" i="1"/>
  <c r="CA166" i="1"/>
  <c r="CA167" i="1"/>
  <c r="CA168" i="1"/>
  <c r="CA169" i="1"/>
  <c r="CA165" i="1"/>
  <c r="CI107" i="1"/>
  <c r="BX168" i="1"/>
  <c r="BX166" i="1"/>
  <c r="BX169" i="1"/>
  <c r="BX167" i="1"/>
  <c r="BX165" i="1"/>
  <c r="CI106" i="1"/>
  <c r="CI168" i="1"/>
  <c r="CI165" i="1"/>
  <c r="CI169" i="1"/>
  <c r="CI166" i="1"/>
  <c r="CI167" i="1"/>
  <c r="BZ109" i="1"/>
  <c r="BZ169" i="1"/>
  <c r="BZ167" i="1"/>
  <c r="BZ165" i="1"/>
  <c r="BZ168" i="1"/>
  <c r="BZ166" i="1"/>
  <c r="CE169" i="1"/>
  <c r="CE167" i="1"/>
  <c r="CE168" i="1"/>
  <c r="CE165" i="1"/>
  <c r="CE166" i="1"/>
  <c r="CN169" i="1"/>
  <c r="CN167" i="1"/>
  <c r="CN165" i="1"/>
  <c r="CN168" i="1"/>
  <c r="CN166" i="1"/>
  <c r="CJ109" i="1"/>
  <c r="CJ169" i="1"/>
  <c r="CJ167" i="1"/>
  <c r="CJ168" i="1"/>
  <c r="CJ166" i="1"/>
  <c r="CJ165" i="1"/>
  <c r="BY169" i="1"/>
  <c r="BY167" i="1"/>
  <c r="BY165" i="1"/>
  <c r="BY168" i="1"/>
  <c r="BY166" i="1"/>
  <c r="BM108" i="1"/>
  <c r="BM167" i="1"/>
  <c r="BM165" i="1"/>
  <c r="BM169" i="1"/>
  <c r="BM168" i="1"/>
  <c r="BM166" i="1"/>
  <c r="BJ169" i="1"/>
  <c r="BJ168" i="1"/>
  <c r="BJ167" i="1"/>
  <c r="BJ166" i="1"/>
  <c r="BJ165" i="1"/>
  <c r="BO108" i="1"/>
  <c r="BO168" i="1"/>
  <c r="BO167" i="1"/>
  <c r="BO166" i="1"/>
  <c r="BO165" i="1"/>
  <c r="BD106" i="1"/>
  <c r="BD167" i="1"/>
  <c r="BD168" i="1"/>
  <c r="BD166" i="1"/>
  <c r="BD169" i="1"/>
  <c r="BD165" i="1"/>
  <c r="BA108" i="1"/>
  <c r="BA169" i="1"/>
  <c r="BA168" i="1"/>
  <c r="BA167" i="1"/>
  <c r="BA166" i="1"/>
  <c r="BA165" i="1"/>
  <c r="AZ168" i="1"/>
  <c r="AZ166" i="1"/>
  <c r="AZ170" i="1"/>
  <c r="AZ169" i="1"/>
  <c r="AZ167" i="1"/>
  <c r="BG106" i="1"/>
  <c r="BG169" i="1"/>
  <c r="BG168" i="1"/>
  <c r="BG167" i="1"/>
  <c r="BG166" i="1"/>
  <c r="BG165" i="1"/>
  <c r="BK109" i="1"/>
  <c r="BK169" i="1"/>
  <c r="BK168" i="1"/>
  <c r="BK167" i="1"/>
  <c r="BK166" i="1"/>
  <c r="BK165" i="1"/>
  <c r="BM109" i="1"/>
  <c r="BJ107" i="1"/>
  <c r="BL106" i="1"/>
  <c r="BI169" i="1"/>
  <c r="BI168" i="1"/>
  <c r="BI167" i="1"/>
  <c r="BI166" i="1"/>
  <c r="BI165" i="1"/>
  <c r="BS109" i="1"/>
  <c r="BE110" i="1"/>
  <c r="BE168" i="1"/>
  <c r="BE169" i="1"/>
  <c r="BE166" i="1"/>
  <c r="BE165" i="1"/>
  <c r="BE167" i="1"/>
  <c r="BB107" i="1"/>
  <c r="BB169" i="1"/>
  <c r="BB168" i="1"/>
  <c r="BB167" i="1"/>
  <c r="BB166" i="1"/>
  <c r="BB165" i="1"/>
  <c r="BD109" i="1"/>
  <c r="BP110" i="1"/>
  <c r="BP169" i="1"/>
  <c r="BP166" i="1"/>
  <c r="BP168" i="1"/>
  <c r="BP165" i="1"/>
  <c r="BP167" i="1"/>
  <c r="BF110" i="1"/>
  <c r="BF169" i="1"/>
  <c r="BF168" i="1"/>
  <c r="BF167" i="1"/>
  <c r="BF166" i="1"/>
  <c r="BF165" i="1"/>
  <c r="BR107" i="1"/>
  <c r="AZ111" i="1"/>
  <c r="BQ108" i="1"/>
  <c r="BQ169" i="1"/>
  <c r="BQ168" i="1"/>
  <c r="BQ167" i="1"/>
  <c r="BQ166" i="1"/>
  <c r="BQ165" i="1"/>
  <c r="BL168" i="1"/>
  <c r="BL166" i="1"/>
  <c r="BL165" i="1"/>
  <c r="BL169" i="1"/>
  <c r="BL167" i="1"/>
  <c r="BH168" i="1"/>
  <c r="BH169" i="1"/>
  <c r="BH167" i="1"/>
  <c r="BH166" i="1"/>
  <c r="BH165" i="1"/>
  <c r="BH108" i="1"/>
  <c r="BN110" i="1"/>
  <c r="BN169" i="1"/>
  <c r="BN168" i="1"/>
  <c r="BN167" i="1"/>
  <c r="BN166" i="1"/>
  <c r="BN165" i="1"/>
  <c r="BG107" i="1"/>
  <c r="BE106" i="1"/>
  <c r="BI110" i="1"/>
  <c r="BC107" i="1"/>
  <c r="BC169" i="1"/>
  <c r="BC168" i="1"/>
  <c r="BC167" i="1"/>
  <c r="BC166" i="1"/>
  <c r="BC165" i="1"/>
  <c r="BH110" i="1"/>
  <c r="BG108" i="1"/>
  <c r="BS110" i="1"/>
  <c r="BS169" i="1"/>
  <c r="BS168" i="1"/>
  <c r="BS167" i="1"/>
  <c r="BS166" i="1"/>
  <c r="BS165" i="1"/>
  <c r="BR169" i="1"/>
  <c r="BR168" i="1"/>
  <c r="BR167" i="1"/>
  <c r="BR166" i="1"/>
  <c r="BR165" i="1"/>
  <c r="BD110" i="1"/>
  <c r="AL109" i="1"/>
  <c r="AL167" i="1"/>
  <c r="AL169" i="1"/>
  <c r="AL168" i="1"/>
  <c r="AL165" i="1"/>
  <c r="AL166" i="1"/>
  <c r="AQ110" i="1"/>
  <c r="AQ168" i="1"/>
  <c r="AQ165" i="1"/>
  <c r="AQ169" i="1"/>
  <c r="AQ166" i="1"/>
  <c r="AQ167" i="1"/>
  <c r="AM109" i="1"/>
  <c r="AM169" i="1"/>
  <c r="AM168" i="1"/>
  <c r="AM165" i="1"/>
  <c r="AM166" i="1"/>
  <c r="AM167" i="1"/>
  <c r="AI110" i="1"/>
  <c r="AI168" i="1"/>
  <c r="AI166" i="1"/>
  <c r="AI165" i="1"/>
  <c r="AI167" i="1"/>
  <c r="AI169" i="1"/>
  <c r="AE109" i="1"/>
  <c r="AE167" i="1"/>
  <c r="AE169" i="1"/>
  <c r="AE166" i="1"/>
  <c r="AE168" i="1"/>
  <c r="AE165" i="1"/>
  <c r="AS168" i="1"/>
  <c r="AS165" i="1"/>
  <c r="AS167" i="1"/>
  <c r="AS166" i="1"/>
  <c r="AS169" i="1"/>
  <c r="AI106" i="1"/>
  <c r="AI109" i="1"/>
  <c r="AH110" i="1"/>
  <c r="AH167" i="1"/>
  <c r="AH166" i="1"/>
  <c r="AH168" i="1"/>
  <c r="AH169" i="1"/>
  <c r="AH165" i="1"/>
  <c r="AG110" i="1"/>
  <c r="AG166" i="1"/>
  <c r="AG167" i="1"/>
  <c r="AG168" i="1"/>
  <c r="AG169" i="1"/>
  <c r="AG165" i="1"/>
  <c r="AK167" i="1"/>
  <c r="AK165" i="1"/>
  <c r="AK169" i="1"/>
  <c r="AK166" i="1"/>
  <c r="AK168" i="1"/>
  <c r="AF169" i="1"/>
  <c r="AF166" i="1"/>
  <c r="AF168" i="1"/>
  <c r="AF165" i="1"/>
  <c r="AF167" i="1"/>
  <c r="AN169" i="1"/>
  <c r="AN166" i="1"/>
  <c r="AN165" i="1"/>
  <c r="AN167" i="1"/>
  <c r="AN168" i="1"/>
  <c r="AR110" i="1"/>
  <c r="AR165" i="1"/>
  <c r="AR168" i="1"/>
  <c r="AR166" i="1"/>
  <c r="AR167" i="1"/>
  <c r="AR169" i="1"/>
  <c r="AG108" i="1"/>
  <c r="AJ110" i="1"/>
  <c r="AJ165" i="1"/>
  <c r="AJ167" i="1"/>
  <c r="AJ169" i="1"/>
  <c r="AJ166" i="1"/>
  <c r="AJ168" i="1"/>
  <c r="AU109" i="1"/>
  <c r="AU168" i="1"/>
  <c r="AU169" i="1"/>
  <c r="AU167" i="1"/>
  <c r="AU166" i="1"/>
  <c r="AU165" i="1"/>
  <c r="AI107" i="1"/>
  <c r="AT109" i="1"/>
  <c r="AT167" i="1"/>
  <c r="AT168" i="1"/>
  <c r="AT165" i="1"/>
  <c r="AT169" i="1"/>
  <c r="AT166" i="1"/>
  <c r="AL106" i="1"/>
  <c r="AP110" i="1"/>
  <c r="AP168" i="1"/>
  <c r="AP166" i="1"/>
  <c r="AP165" i="1"/>
  <c r="AP169" i="1"/>
  <c r="AP167" i="1"/>
  <c r="AD109" i="1"/>
  <c r="AD167" i="1"/>
  <c r="AD165" i="1"/>
  <c r="AD168" i="1"/>
  <c r="AD169" i="1"/>
  <c r="AD166" i="1"/>
  <c r="AV107" i="1"/>
  <c r="AV169" i="1"/>
  <c r="AV166" i="1"/>
  <c r="AV165" i="1"/>
  <c r="AV167" i="1"/>
  <c r="AV168" i="1"/>
  <c r="AC106" i="1"/>
  <c r="AC168" i="1"/>
  <c r="AC166" i="1"/>
  <c r="AC169" i="1"/>
  <c r="AC165" i="1"/>
  <c r="AC167" i="1"/>
  <c r="V108" i="1"/>
  <c r="V169" i="1"/>
  <c r="V165" i="1"/>
  <c r="V168" i="1"/>
  <c r="V166" i="1"/>
  <c r="V167" i="1"/>
  <c r="U109" i="1"/>
  <c r="U169" i="1"/>
  <c r="U167" i="1"/>
  <c r="U166" i="1"/>
  <c r="U168" i="1"/>
  <c r="U165" i="1"/>
  <c r="H109" i="1"/>
  <c r="H169" i="1"/>
  <c r="H168" i="1"/>
  <c r="H167" i="1"/>
  <c r="H166" i="1"/>
  <c r="H165" i="1"/>
  <c r="S109" i="1"/>
  <c r="S169" i="1"/>
  <c r="I109" i="1"/>
  <c r="I167" i="1"/>
  <c r="G110" i="1"/>
  <c r="G169" i="1"/>
  <c r="G166" i="1"/>
  <c r="G168" i="1"/>
  <c r="G165" i="1"/>
  <c r="G167" i="1"/>
  <c r="E106" i="1"/>
  <c r="E169" i="1"/>
  <c r="E168" i="1"/>
  <c r="E166" i="1"/>
  <c r="E167" i="1"/>
  <c r="E165" i="1"/>
  <c r="I169" i="1"/>
  <c r="J165" i="1"/>
  <c r="R165" i="1"/>
  <c r="D106" i="1"/>
  <c r="D168" i="1"/>
  <c r="D169" i="1"/>
  <c r="D167" i="1"/>
  <c r="D165" i="1"/>
  <c r="D166" i="1"/>
  <c r="R168" i="1"/>
  <c r="T106" i="1"/>
  <c r="T168" i="1"/>
  <c r="T169" i="1"/>
  <c r="T166" i="1"/>
  <c r="T165" i="1"/>
  <c r="T167" i="1"/>
  <c r="N108" i="1"/>
  <c r="N169" i="1"/>
  <c r="N165" i="1"/>
  <c r="N168" i="1"/>
  <c r="N167" i="1"/>
  <c r="N166" i="1"/>
  <c r="J168" i="1"/>
  <c r="K166" i="1"/>
  <c r="S166" i="1"/>
  <c r="I165" i="1"/>
  <c r="L106" i="1"/>
  <c r="L168" i="1"/>
  <c r="L169" i="1"/>
  <c r="L166" i="1"/>
  <c r="L165" i="1"/>
  <c r="L167" i="1"/>
  <c r="S165" i="1"/>
  <c r="J166" i="1"/>
  <c r="I166" i="1"/>
  <c r="F108" i="1"/>
  <c r="F169" i="1"/>
  <c r="F165" i="1"/>
  <c r="F168" i="1"/>
  <c r="F166" i="1"/>
  <c r="F167" i="1"/>
  <c r="M108" i="1"/>
  <c r="M169" i="1"/>
  <c r="M167" i="1"/>
  <c r="M166" i="1"/>
  <c r="M168" i="1"/>
  <c r="M165" i="1"/>
  <c r="I168" i="1"/>
  <c r="K167" i="1"/>
  <c r="P110" i="1"/>
  <c r="P169" i="1"/>
  <c r="P165" i="1"/>
  <c r="P166" i="1"/>
  <c r="P167" i="1"/>
  <c r="P168" i="1"/>
  <c r="J107" i="1"/>
  <c r="J169" i="1"/>
  <c r="S167" i="1"/>
  <c r="Q167" i="1"/>
  <c r="R110" i="1"/>
  <c r="R169" i="1"/>
  <c r="K106" i="1"/>
  <c r="K169" i="1"/>
  <c r="R166" i="1"/>
  <c r="K168" i="1"/>
  <c r="Q108" i="1"/>
  <c r="Q169" i="1"/>
  <c r="Q168" i="1"/>
  <c r="Q166" i="1"/>
  <c r="S168" i="1"/>
  <c r="C106" i="1"/>
  <c r="C169" i="1"/>
  <c r="C168" i="1"/>
  <c r="C167" i="1"/>
  <c r="C166" i="1"/>
  <c r="C165" i="1"/>
  <c r="C109" i="1"/>
  <c r="CK108" i="1"/>
  <c r="CN109" i="1"/>
  <c r="CN108" i="1"/>
  <c r="CM107" i="1"/>
  <c r="CM110" i="1"/>
  <c r="CK106" i="1"/>
  <c r="BY110" i="1"/>
  <c r="BY109" i="1"/>
  <c r="BX109" i="1"/>
  <c r="BX110" i="1"/>
  <c r="CK107" i="1"/>
  <c r="BX106" i="1"/>
  <c r="CL106" i="1"/>
  <c r="BZ108" i="1"/>
  <c r="CP110" i="1"/>
  <c r="CF106" i="1"/>
  <c r="BZ110" i="1"/>
  <c r="CK109" i="1"/>
  <c r="CJ110" i="1"/>
  <c r="CC108" i="1"/>
  <c r="BX108" i="1"/>
  <c r="CA108" i="1"/>
  <c r="CL109" i="1"/>
  <c r="CB108" i="1"/>
  <c r="CC107" i="1"/>
  <c r="CH106" i="1"/>
  <c r="CE109" i="1"/>
  <c r="CE110" i="1"/>
  <c r="CG110" i="1"/>
  <c r="CG109" i="1"/>
  <c r="CO110" i="1"/>
  <c r="CO109" i="1"/>
  <c r="CB110" i="1"/>
  <c r="CO107" i="1"/>
  <c r="BX107" i="1"/>
  <c r="CL107" i="1"/>
  <c r="CE107" i="1"/>
  <c r="CF109" i="1"/>
  <c r="CF108" i="1"/>
  <c r="BY108" i="1"/>
  <c r="BY107" i="1"/>
  <c r="CM109" i="1"/>
  <c r="CN110" i="1"/>
  <c r="CM108" i="1"/>
  <c r="CN107" i="1"/>
  <c r="CE108" i="1"/>
  <c r="CL108" i="1"/>
  <c r="CP107" i="1"/>
  <c r="CF107" i="1"/>
  <c r="CG107" i="1"/>
  <c r="CP108" i="1"/>
  <c r="CJ106" i="1"/>
  <c r="CO108" i="1"/>
  <c r="CA107" i="1"/>
  <c r="CI109" i="1"/>
  <c r="CA106" i="1"/>
  <c r="CN106" i="1"/>
  <c r="CC106" i="1"/>
  <c r="CJ108" i="1"/>
  <c r="CB106" i="1"/>
  <c r="BO106" i="1"/>
  <c r="BK110" i="1"/>
  <c r="BM107" i="1"/>
  <c r="BB108" i="1"/>
  <c r="BO109" i="1"/>
  <c r="BR109" i="1"/>
  <c r="BR110" i="1"/>
  <c r="BJ109" i="1"/>
  <c r="BJ110" i="1"/>
  <c r="BK107" i="1"/>
  <c r="BM106" i="1"/>
  <c r="BO110" i="1"/>
  <c r="BO107" i="1"/>
  <c r="BM110" i="1"/>
  <c r="BC110" i="1"/>
  <c r="BI109" i="1"/>
  <c r="BI108" i="1"/>
  <c r="BF108" i="1"/>
  <c r="BF106" i="1"/>
  <c r="BD108" i="1"/>
  <c r="BE108" i="1"/>
  <c r="BC108" i="1"/>
  <c r="BK108" i="1"/>
  <c r="BA107" i="1"/>
  <c r="BS107" i="1"/>
  <c r="BS108" i="1"/>
  <c r="BN108" i="1"/>
  <c r="BF107" i="1"/>
  <c r="BE107" i="1"/>
  <c r="BN106" i="1"/>
  <c r="BQ106" i="1"/>
  <c r="BQ109" i="1"/>
  <c r="BQ107" i="1"/>
  <c r="BB110" i="1"/>
  <c r="BB109" i="1"/>
  <c r="BQ110" i="1"/>
  <c r="BA110" i="1"/>
  <c r="BA109" i="1"/>
  <c r="AP107" i="1"/>
  <c r="AS106" i="1"/>
  <c r="AS109" i="1"/>
  <c r="AH108" i="1"/>
  <c r="AM108" i="1"/>
  <c r="AQ109" i="1"/>
  <c r="AN108" i="1"/>
  <c r="AN109" i="1"/>
  <c r="AE107" i="1"/>
  <c r="AK110" i="1"/>
  <c r="AK109" i="1"/>
  <c r="AL107" i="1"/>
  <c r="AH109" i="1"/>
  <c r="AG109" i="1"/>
  <c r="AG106" i="1"/>
  <c r="AM107" i="1"/>
  <c r="AC108" i="1"/>
  <c r="AM110" i="1"/>
  <c r="AF110" i="1"/>
  <c r="AF109" i="1"/>
  <c r="AK108" i="1"/>
  <c r="AV108" i="1"/>
  <c r="AH107" i="1"/>
  <c r="AJ106" i="1"/>
  <c r="AT107" i="1"/>
  <c r="AK107" i="1"/>
  <c r="AQ107" i="1"/>
  <c r="AN107" i="1"/>
  <c r="AI108" i="1"/>
  <c r="AN110" i="1"/>
  <c r="AQ108" i="1"/>
  <c r="AF108" i="1"/>
  <c r="AS108" i="1"/>
  <c r="AC107" i="1"/>
  <c r="AR106" i="1"/>
  <c r="AU110" i="1"/>
  <c r="AD110" i="1"/>
  <c r="AT110" i="1"/>
  <c r="AR108" i="1"/>
  <c r="AS110" i="1"/>
  <c r="AE110" i="1"/>
  <c r="AF107" i="1"/>
  <c r="AU107" i="1"/>
  <c r="AS107" i="1"/>
  <c r="AU108" i="1"/>
  <c r="AP106" i="1"/>
  <c r="AD107" i="1"/>
  <c r="AC109" i="1"/>
  <c r="AC110" i="1"/>
  <c r="AT106" i="1"/>
  <c r="AM106" i="1"/>
  <c r="AH106" i="1"/>
  <c r="AL108" i="1"/>
  <c r="AV110" i="1"/>
  <c r="AV109" i="1"/>
  <c r="AT108" i="1"/>
  <c r="AD106" i="1"/>
  <c r="AQ106" i="1"/>
  <c r="AL110" i="1"/>
  <c r="K110" i="1"/>
  <c r="V109" i="1"/>
  <c r="J110" i="1"/>
  <c r="K108" i="1"/>
  <c r="K109" i="1"/>
  <c r="K107" i="1"/>
  <c r="C108" i="1"/>
  <c r="C107" i="1"/>
  <c r="N106" i="1"/>
  <c r="L109" i="1"/>
  <c r="D107" i="1"/>
  <c r="M107" i="1"/>
  <c r="J106" i="1"/>
  <c r="L110" i="1"/>
  <c r="E109" i="1"/>
  <c r="L107" i="1"/>
  <c r="L108" i="1"/>
  <c r="E110" i="1"/>
  <c r="C110" i="1"/>
  <c r="M109" i="1"/>
  <c r="J109" i="1"/>
  <c r="J108" i="1"/>
  <c r="E107" i="1"/>
  <c r="M106" i="1"/>
  <c r="M110" i="1"/>
  <c r="P109" i="1"/>
  <c r="N107" i="1"/>
  <c r="P106" i="1"/>
  <c r="D110" i="1"/>
  <c r="D108" i="1"/>
  <c r="I108" i="1"/>
  <c r="E108" i="1"/>
  <c r="I110" i="1"/>
  <c r="N109" i="1"/>
  <c r="D109" i="1"/>
  <c r="H49" i="1"/>
  <c r="H48" i="1"/>
  <c r="H50" i="1"/>
  <c r="H47" i="1"/>
  <c r="H46" i="1"/>
  <c r="G108" i="1"/>
  <c r="L48" i="1"/>
  <c r="L47" i="1"/>
  <c r="L49" i="1"/>
  <c r="L46" i="1"/>
  <c r="L50" i="1"/>
  <c r="T108" i="1"/>
  <c r="R106" i="1"/>
  <c r="T109" i="1"/>
  <c r="M50" i="1"/>
  <c r="M47" i="1"/>
  <c r="M46" i="1"/>
  <c r="M48" i="1"/>
  <c r="M49" i="1"/>
  <c r="T48" i="1"/>
  <c r="T50" i="1"/>
  <c r="T49" i="1"/>
  <c r="T46" i="1"/>
  <c r="T47" i="1"/>
  <c r="Q106" i="1"/>
  <c r="F107" i="1"/>
  <c r="Q109" i="1"/>
  <c r="E50" i="1"/>
  <c r="E47" i="1"/>
  <c r="E49" i="1"/>
  <c r="E48" i="1"/>
  <c r="E46" i="1"/>
  <c r="Q110" i="1"/>
  <c r="H106" i="1"/>
  <c r="F109" i="1"/>
  <c r="Q107" i="1"/>
  <c r="I106" i="1"/>
  <c r="G107" i="1"/>
  <c r="D48" i="1"/>
  <c r="D47" i="1"/>
  <c r="D50" i="1"/>
  <c r="D46" i="1"/>
  <c r="D49" i="1"/>
  <c r="C49" i="1"/>
  <c r="C47" i="1"/>
  <c r="C46" i="1"/>
  <c r="C50" i="1"/>
  <c r="C48" i="1"/>
  <c r="R109" i="1"/>
  <c r="R107" i="1"/>
  <c r="G106" i="1"/>
  <c r="F106" i="1"/>
  <c r="S107" i="1"/>
  <c r="S106" i="1"/>
  <c r="U50" i="1"/>
  <c r="U46" i="1"/>
  <c r="U48" i="1"/>
  <c r="U49" i="1"/>
  <c r="U47" i="1"/>
  <c r="U108" i="1"/>
  <c r="U106" i="1"/>
  <c r="R108" i="1"/>
  <c r="G47" i="1"/>
  <c r="G50" i="1"/>
  <c r="G46" i="1"/>
  <c r="G49" i="1"/>
  <c r="G48" i="1"/>
  <c r="H107" i="1"/>
  <c r="H108" i="1"/>
  <c r="F50" i="1"/>
  <c r="F47" i="1"/>
  <c r="F49" i="1"/>
  <c r="F46" i="1"/>
  <c r="F48" i="1"/>
  <c r="Q51" i="1"/>
  <c r="U110" i="1"/>
  <c r="S108" i="1"/>
  <c r="T107" i="1"/>
  <c r="J46" i="1"/>
  <c r="J47" i="1"/>
  <c r="J49" i="1"/>
  <c r="J50" i="1"/>
  <c r="J48" i="1"/>
  <c r="N47" i="1"/>
  <c r="N50" i="1"/>
  <c r="N49" i="1"/>
  <c r="N48" i="1"/>
  <c r="N46" i="1"/>
  <c r="K48" i="1"/>
  <c r="K46" i="1"/>
  <c r="K49" i="1"/>
  <c r="K50" i="1"/>
  <c r="K47" i="1"/>
  <c r="V110" i="1"/>
  <c r="H110" i="1"/>
  <c r="I51" i="1"/>
  <c r="N110" i="1"/>
  <c r="I107" i="1"/>
  <c r="V106" i="1"/>
  <c r="T110" i="1"/>
  <c r="U107" i="1"/>
  <c r="G109" i="1"/>
  <c r="R46" i="1"/>
  <c r="R49" i="1"/>
  <c r="R50" i="1"/>
  <c r="R48" i="1"/>
  <c r="R47" i="1"/>
  <c r="S48" i="1"/>
  <c r="S47" i="1"/>
  <c r="S46" i="1"/>
  <c r="S49" i="1"/>
  <c r="S50" i="1"/>
  <c r="P49" i="1"/>
  <c r="P50" i="1"/>
  <c r="P48" i="1"/>
  <c r="P46" i="1"/>
  <c r="P47" i="1"/>
  <c r="V47" i="1"/>
  <c r="V50" i="1"/>
  <c r="V49" i="1"/>
  <c r="V46" i="1"/>
  <c r="V48" i="1"/>
  <c r="P108" i="1"/>
  <c r="P107" i="1"/>
  <c r="S110" i="1"/>
  <c r="V107" i="1"/>
  <c r="F110" i="1"/>
  <c r="CF111" i="1" l="1"/>
  <c r="CF170" i="1"/>
  <c r="CK111" i="1"/>
  <c r="BD170" i="1"/>
  <c r="BK111" i="1"/>
  <c r="AV170" i="1"/>
  <c r="BE111" i="1"/>
  <c r="BH111" i="1"/>
  <c r="CJ170" i="1"/>
  <c r="BZ111" i="1"/>
  <c r="CK170" i="1"/>
  <c r="BI111" i="1"/>
  <c r="CE111" i="1"/>
  <c r="BA111" i="1"/>
  <c r="CB111" i="1"/>
  <c r="CJ111" i="1"/>
  <c r="CM111" i="1"/>
  <c r="BB111" i="1"/>
  <c r="BI170" i="1"/>
  <c r="BK170" i="1"/>
  <c r="AV111" i="1"/>
  <c r="CP111" i="1"/>
  <c r="CD111" i="1"/>
  <c r="CO111" i="1"/>
  <c r="CL111" i="1"/>
  <c r="BA170" i="1"/>
  <c r="BW170" i="1"/>
  <c r="AZ171" i="1"/>
  <c r="CA111" i="1"/>
  <c r="CE170" i="1"/>
  <c r="BX170" i="1"/>
  <c r="CC170" i="1"/>
  <c r="CG170" i="1"/>
  <c r="CD170" i="1"/>
  <c r="CI170" i="1"/>
  <c r="CH170" i="1"/>
  <c r="CM170" i="1"/>
  <c r="CB170" i="1"/>
  <c r="CC111" i="1"/>
  <c r="CH111" i="1"/>
  <c r="BZ170" i="1"/>
  <c r="CA170" i="1"/>
  <c r="BW111" i="1"/>
  <c r="CN170" i="1"/>
  <c r="CN111" i="1"/>
  <c r="BY111" i="1"/>
  <c r="CI111" i="1"/>
  <c r="CP170" i="1"/>
  <c r="CO170" i="1"/>
  <c r="CL170" i="1"/>
  <c r="CG111" i="1"/>
  <c r="BX111" i="1"/>
  <c r="BY170" i="1"/>
  <c r="BS111" i="1"/>
  <c r="BE170" i="1"/>
  <c r="BN170" i="1"/>
  <c r="BL111" i="1"/>
  <c r="BQ170" i="1"/>
  <c r="BF170" i="1"/>
  <c r="BG170" i="1"/>
  <c r="BF111" i="1"/>
  <c r="BL170" i="1"/>
  <c r="BB170" i="1"/>
  <c r="BG111" i="1"/>
  <c r="BM170" i="1"/>
  <c r="AZ112" i="1"/>
  <c r="BQ111" i="1"/>
  <c r="BS170" i="1"/>
  <c r="BC170" i="1"/>
  <c r="BH170" i="1"/>
  <c r="BD111" i="1"/>
  <c r="BC111" i="1"/>
  <c r="BM111" i="1"/>
  <c r="BO111" i="1"/>
  <c r="BO170" i="1"/>
  <c r="BP170" i="1"/>
  <c r="BJ170" i="1"/>
  <c r="BR170" i="1"/>
  <c r="BJ111" i="1"/>
  <c r="BN111" i="1"/>
  <c r="BR111" i="1"/>
  <c r="BP111" i="1"/>
  <c r="AJ111" i="1"/>
  <c r="AK111" i="1"/>
  <c r="AD170" i="1"/>
  <c r="AT170" i="1"/>
  <c r="AN111" i="1"/>
  <c r="AU111" i="1"/>
  <c r="AF111" i="1"/>
  <c r="AS111" i="1"/>
  <c r="AL111" i="1"/>
  <c r="AU170" i="1"/>
  <c r="AI111" i="1"/>
  <c r="AP111" i="1"/>
  <c r="AC170" i="1"/>
  <c r="AR170" i="1"/>
  <c r="AK170" i="1"/>
  <c r="AH170" i="1"/>
  <c r="AQ170" i="1"/>
  <c r="AH111" i="1"/>
  <c r="AG111" i="1"/>
  <c r="AJ170" i="1"/>
  <c r="AF170" i="1"/>
  <c r="AM170" i="1"/>
  <c r="AM111" i="1"/>
  <c r="AQ111" i="1"/>
  <c r="AR111" i="1"/>
  <c r="AP170" i="1"/>
  <c r="AS170" i="1"/>
  <c r="AE170" i="1"/>
  <c r="AI170" i="1"/>
  <c r="AE111" i="1"/>
  <c r="AG170" i="1"/>
  <c r="AT111" i="1"/>
  <c r="AD111" i="1"/>
  <c r="AC111" i="1"/>
  <c r="AL170" i="1"/>
  <c r="AN170" i="1"/>
  <c r="K170" i="1"/>
  <c r="Q170" i="1"/>
  <c r="P170" i="1"/>
  <c r="I170" i="1"/>
  <c r="J170" i="1"/>
  <c r="U170" i="1"/>
  <c r="V170" i="1"/>
  <c r="E170" i="1"/>
  <c r="H170" i="1"/>
  <c r="G170" i="1"/>
  <c r="D170" i="1"/>
  <c r="S170" i="1"/>
  <c r="T170" i="1"/>
  <c r="D111" i="1"/>
  <c r="M170" i="1"/>
  <c r="L170" i="1"/>
  <c r="F170" i="1"/>
  <c r="N170" i="1"/>
  <c r="R170" i="1"/>
  <c r="C170" i="1"/>
  <c r="K111" i="1"/>
  <c r="P111" i="1"/>
  <c r="E111" i="1"/>
  <c r="C111" i="1"/>
  <c r="L111" i="1"/>
  <c r="M111" i="1"/>
  <c r="T111" i="1"/>
  <c r="J111" i="1"/>
  <c r="N111" i="1"/>
  <c r="J51" i="1"/>
  <c r="G51" i="1"/>
  <c r="S51" i="1"/>
  <c r="F51" i="1"/>
  <c r="U111" i="1"/>
  <c r="E51" i="1"/>
  <c r="H111" i="1"/>
  <c r="S111" i="1"/>
  <c r="G111" i="1"/>
  <c r="H51" i="1"/>
  <c r="U51" i="1"/>
  <c r="T51" i="1"/>
  <c r="P51" i="1"/>
  <c r="C51" i="1"/>
  <c r="R111" i="1"/>
  <c r="V51" i="1"/>
  <c r="K51" i="1"/>
  <c r="I111" i="1"/>
  <c r="F111" i="1"/>
  <c r="L51" i="1"/>
  <c r="V111" i="1"/>
  <c r="R51" i="1"/>
  <c r="N51" i="1"/>
  <c r="D51" i="1"/>
  <c r="Q111" i="1"/>
  <c r="M51" i="1"/>
  <c r="O57" i="1"/>
  <c r="M41" i="8" s="1"/>
  <c r="M45" i="8" s="1"/>
  <c r="O59" i="1"/>
  <c r="O41" i="8" s="1"/>
  <c r="O45" i="8" s="1"/>
  <c r="O56" i="1"/>
  <c r="L41" i="8" s="1"/>
  <c r="L45" i="8" s="1"/>
  <c r="O76" i="1"/>
  <c r="O55" i="1"/>
  <c r="K41" i="8" s="1"/>
  <c r="AD4" i="8" s="1"/>
  <c r="O58" i="1"/>
  <c r="N41" i="8" s="1"/>
  <c r="N45" i="8" s="1"/>
  <c r="AO76" i="1"/>
  <c r="AO116" i="1" s="1"/>
  <c r="AD14" i="8" l="1"/>
  <c r="AD9" i="8"/>
  <c r="AD7" i="8"/>
  <c r="AD10" i="8"/>
  <c r="AD5" i="8"/>
  <c r="AD16" i="8"/>
  <c r="AD17" i="8"/>
  <c r="AD18" i="8"/>
  <c r="AD19" i="8"/>
  <c r="K45" i="8"/>
  <c r="AD33" i="8"/>
  <c r="AD13" i="8"/>
  <c r="AD11" i="8"/>
  <c r="AD41" i="8"/>
  <c r="AD12" i="8"/>
  <c r="AD35" i="8"/>
  <c r="O102" i="1"/>
  <c r="N43" i="7" s="1"/>
  <c r="O103" i="1"/>
  <c r="O116" i="1"/>
  <c r="S45" i="8" s="1"/>
  <c r="O118" i="1"/>
  <c r="U45" i="8" s="1"/>
  <c r="AO117" i="1"/>
  <c r="O117" i="1"/>
  <c r="T45" i="8" s="1"/>
  <c r="O114" i="1"/>
  <c r="AO114" i="1"/>
  <c r="AO115" i="1"/>
  <c r="O115" i="1"/>
  <c r="R45" i="8" s="1"/>
  <c r="O60" i="1"/>
  <c r="AO118" i="1"/>
  <c r="AE13" i="8" l="1"/>
  <c r="AE11" i="8"/>
  <c r="Q45" i="8"/>
  <c r="AE12" i="8"/>
  <c r="F43" i="7"/>
  <c r="O119" i="1"/>
  <c r="O49" i="1"/>
  <c r="O47" i="1"/>
  <c r="O46" i="1"/>
  <c r="O48" i="1"/>
  <c r="O50" i="1"/>
  <c r="AO119" i="1"/>
  <c r="V43" i="7" l="1"/>
  <c r="E41" i="8"/>
  <c r="O51" i="1"/>
  <c r="O169" i="1"/>
  <c r="O165" i="1"/>
  <c r="O168" i="1"/>
  <c r="O166" i="1"/>
  <c r="O167" i="1"/>
  <c r="O109" i="1"/>
  <c r="O106" i="1"/>
  <c r="O108" i="1"/>
  <c r="O110" i="1"/>
  <c r="AO168" i="1"/>
  <c r="AO167" i="1"/>
  <c r="AO106" i="1"/>
  <c r="AO166" i="1"/>
  <c r="O120" i="1"/>
  <c r="AO169" i="1"/>
  <c r="AO165" i="1"/>
  <c r="AO108" i="1"/>
  <c r="AO109" i="1"/>
  <c r="O107" i="1"/>
  <c r="AO110" i="1"/>
  <c r="AO107" i="1"/>
  <c r="O170" i="1" l="1"/>
  <c r="AO170" i="1"/>
  <c r="O111" i="1"/>
  <c r="AO111" i="1"/>
</calcChain>
</file>

<file path=xl/sharedStrings.xml><?xml version="1.0" encoding="utf-8"?>
<sst xmlns="http://schemas.openxmlformats.org/spreadsheetml/2006/main" count="1967" uniqueCount="98">
  <si>
    <t>ATA</t>
  </si>
  <si>
    <t>BOL</t>
  </si>
  <si>
    <t>CAG</t>
  </si>
  <si>
    <t>CAT</t>
  </si>
  <si>
    <t>CHI</t>
  </si>
  <si>
    <t>FIO</t>
  </si>
  <si>
    <t>GEN</t>
  </si>
  <si>
    <t>INT</t>
  </si>
  <si>
    <t>JUV</t>
  </si>
  <si>
    <t>LAZ</t>
  </si>
  <si>
    <t>MIL</t>
  </si>
  <si>
    <t>NAP</t>
  </si>
  <si>
    <t>PAL</t>
  </si>
  <si>
    <t>PAR</t>
  </si>
  <si>
    <t>ROM</t>
  </si>
  <si>
    <t>SIE</t>
  </si>
  <si>
    <t>UDI</t>
  </si>
  <si>
    <t>C</t>
  </si>
  <si>
    <t>C*T</t>
  </si>
  <si>
    <t>C*v</t>
  </si>
  <si>
    <t>C*p</t>
  </si>
  <si>
    <t>C*s</t>
  </si>
  <si>
    <t>F*T</t>
  </si>
  <si>
    <t>F*v</t>
  </si>
  <si>
    <t>F*p</t>
  </si>
  <si>
    <t>F*s</t>
  </si>
  <si>
    <t>F</t>
  </si>
  <si>
    <t>v</t>
  </si>
  <si>
    <t>p</t>
  </si>
  <si>
    <t>s</t>
  </si>
  <si>
    <t>T*v</t>
  </si>
  <si>
    <t>T*p</t>
  </si>
  <si>
    <t>T*s</t>
  </si>
  <si>
    <t>tot</t>
  </si>
  <si>
    <t>T</t>
  </si>
  <si>
    <t>&lt;5</t>
  </si>
  <si>
    <t>&gt;7</t>
  </si>
  <si>
    <t>GS</t>
  </si>
  <si>
    <t>PUNTI</t>
  </si>
  <si>
    <t>PORTIERI</t>
  </si>
  <si>
    <t>PES</t>
  </si>
  <si>
    <t>TOR</t>
  </si>
  <si>
    <t>SAM</t>
  </si>
  <si>
    <t>3(4^)</t>
  </si>
  <si>
    <t>MV</t>
  </si>
  <si>
    <t>casa</t>
  </si>
  <si>
    <t>fuori</t>
  </si>
  <si>
    <t>GOL</t>
  </si>
  <si>
    <t>totale</t>
  </si>
  <si>
    <t>GOL s</t>
  </si>
  <si>
    <t>d-g</t>
  </si>
  <si>
    <t>h-e</t>
  </si>
  <si>
    <t>i-s</t>
  </si>
  <si>
    <t>f-o</t>
  </si>
  <si>
    <t>p-t</t>
  </si>
  <si>
    <t>c-f</t>
  </si>
  <si>
    <t>d-i</t>
  </si>
  <si>
    <t>h-c</t>
  </si>
  <si>
    <t>s-g</t>
  </si>
  <si>
    <t>u-v</t>
  </si>
  <si>
    <t>BOL-CHI</t>
  </si>
  <si>
    <t>FIO-CAG</t>
  </si>
  <si>
    <t>GEN-SAM</t>
  </si>
  <si>
    <t>CAT-PAL</t>
  </si>
  <si>
    <t>PAR-SIE</t>
  </si>
  <si>
    <t>ATA-CAT</t>
  </si>
  <si>
    <t>BOL-GEN</t>
  </si>
  <si>
    <t>FIO-ATA</t>
  </si>
  <si>
    <t>SAM-CHI</t>
  </si>
  <si>
    <t>TOR-UDI</t>
  </si>
  <si>
    <t>n-c</t>
  </si>
  <si>
    <t>k-u</t>
  </si>
  <si>
    <t>l-r</t>
  </si>
  <si>
    <t>j-m</t>
  </si>
  <si>
    <t>d-m</t>
  </si>
  <si>
    <t>l-t</t>
  </si>
  <si>
    <t>p-r</t>
  </si>
  <si>
    <t>n-e</t>
  </si>
  <si>
    <t>n-o</t>
  </si>
  <si>
    <t>v-r</t>
  </si>
  <si>
    <t>NAP-ATA</t>
  </si>
  <si>
    <t>JUV-TOR</t>
  </si>
  <si>
    <t>LAZ-ROM</t>
  </si>
  <si>
    <t>INT-MIL</t>
  </si>
  <si>
    <t>LAZ-SIE</t>
  </si>
  <si>
    <t>PAR-ROM</t>
  </si>
  <si>
    <t>NAP-CAG</t>
  </si>
  <si>
    <t>NAP-PAL</t>
  </si>
  <si>
    <t>UDI-ROM</t>
  </si>
  <si>
    <t>BOL-MIL</t>
  </si>
  <si>
    <t>19a</t>
  </si>
  <si>
    <t>38a</t>
  </si>
  <si>
    <t>18a</t>
  </si>
  <si>
    <t>i</t>
  </si>
  <si>
    <t>sub</t>
  </si>
  <si>
    <t>ANDATA</t>
  </si>
  <si>
    <t>RITORNO</t>
  </si>
  <si>
    <t>STAGIONE 12-13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</si>
</sst>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0" xfId="0" applyFont="1"/>
    <xf numFmtId="164" fontId="1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" fontId="1" fillId="0" borderId="0" xfId="0" applyNumberFormat="1" applyFont="1"/>
    <xf numFmtId="1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6" borderId="2" xfId="0" applyFont="1" applyFill="1" applyBorder="1" applyAlignment="1">
      <alignment horizontal="center"/>
    </xf>
    <xf numFmtId="1" fontId="1" fillId="6" borderId="3" xfId="0" applyNumberFormat="1" applyFont="1" applyFill="1" applyBorder="1" applyAlignment="1">
      <alignment horizontal="left"/>
    </xf>
    <xf numFmtId="1" fontId="1" fillId="6" borderId="4" xfId="0" applyNumberFormat="1" applyFont="1" applyFill="1" applyBorder="1" applyAlignment="1">
      <alignment horizontal="left"/>
    </xf>
    <xf numFmtId="1" fontId="1" fillId="6" borderId="3" xfId="0" applyNumberFormat="1" applyFont="1" applyFill="1" applyBorder="1"/>
    <xf numFmtId="0" fontId="2" fillId="6" borderId="1" xfId="0" applyFont="1" applyFill="1" applyBorder="1" applyAlignment="1">
      <alignment horizontal="center"/>
    </xf>
    <xf numFmtId="164" fontId="1" fillId="6" borderId="1" xfId="0" applyNumberFormat="1" applyFont="1" applyFill="1" applyBorder="1" applyAlignment="1">
      <alignment horizontal="center"/>
    </xf>
    <xf numFmtId="164" fontId="1" fillId="6" borderId="0" xfId="0" applyNumberFormat="1" applyFont="1" applyFill="1"/>
    <xf numFmtId="9" fontId="1" fillId="6" borderId="6" xfId="0" applyNumberFormat="1" applyFont="1" applyFill="1" applyBorder="1" applyAlignment="1">
      <alignment horizontal="left"/>
    </xf>
    <xf numFmtId="1" fontId="1" fillId="6" borderId="5" xfId="0" applyNumberFormat="1" applyFont="1" applyFill="1" applyBorder="1"/>
    <xf numFmtId="0" fontId="1" fillId="6" borderId="0" xfId="0" applyFont="1" applyFill="1" applyBorder="1"/>
    <xf numFmtId="1" fontId="1" fillId="6" borderId="0" xfId="0" applyNumberFormat="1" applyFont="1" applyFill="1"/>
    <xf numFmtId="0" fontId="1" fillId="6" borderId="0" xfId="0" applyFont="1" applyFill="1"/>
    <xf numFmtId="0" fontId="1" fillId="6" borderId="1" xfId="0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2" fillId="7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1" fontId="1" fillId="6" borderId="0" xfId="0" applyNumberFormat="1" applyFont="1" applyFill="1" applyBorder="1"/>
    <xf numFmtId="1" fontId="1" fillId="6" borderId="5" xfId="0" applyNumberFormat="1" applyFont="1" applyFill="1" applyBorder="1" applyAlignment="1">
      <alignment horizontal="left"/>
    </xf>
    <xf numFmtId="1" fontId="1" fillId="6" borderId="6" xfId="0" applyNumberFormat="1" applyFont="1" applyFill="1" applyBorder="1" applyAlignment="1">
      <alignment horizontal="left"/>
    </xf>
    <xf numFmtId="9" fontId="1" fillId="6" borderId="5" xfId="0" applyNumberFormat="1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1" fontId="1" fillId="0" borderId="0" xfId="0" applyNumberFormat="1" applyFont="1" applyBorder="1" applyAlignment="1">
      <alignment horizontal="center"/>
    </xf>
    <xf numFmtId="1" fontId="1" fillId="6" borderId="1" xfId="0" applyNumberFormat="1" applyFont="1" applyFill="1" applyBorder="1" applyAlignment="1">
      <alignment horizontal="center"/>
    </xf>
    <xf numFmtId="0" fontId="1" fillId="6" borderId="0" xfId="0" applyFont="1" applyFill="1" applyAlignment="1">
      <alignment horizontal="center"/>
    </xf>
    <xf numFmtId="1" fontId="1" fillId="6" borderId="0" xfId="0" applyNumberFormat="1" applyFont="1" applyFill="1" applyAlignment="1">
      <alignment horizontal="center"/>
    </xf>
    <xf numFmtId="49" fontId="1" fillId="6" borderId="0" xfId="0" applyNumberFormat="1" applyFont="1" applyFill="1" applyAlignment="1">
      <alignment horizontal="center"/>
    </xf>
    <xf numFmtId="49" fontId="1" fillId="6" borderId="0" xfId="0" applyNumberFormat="1" applyFont="1" applyFill="1"/>
    <xf numFmtId="0" fontId="2" fillId="6" borderId="0" xfId="0" applyFont="1" applyFill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1" fillId="6" borderId="0" xfId="0" applyFont="1" applyFill="1" applyAlignment="1">
      <alignment vertical="center"/>
    </xf>
    <xf numFmtId="0" fontId="2" fillId="6" borderId="0" xfId="0" applyFont="1" applyFill="1" applyBorder="1" applyAlignment="1">
      <alignment horizontal="center"/>
    </xf>
    <xf numFmtId="164" fontId="1" fillId="6" borderId="0" xfId="0" applyNumberFormat="1" applyFont="1" applyFill="1" applyBorder="1" applyAlignment="1">
      <alignment horizontal="center"/>
    </xf>
    <xf numFmtId="1" fontId="2" fillId="6" borderId="4" xfId="0" applyNumberFormat="1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1" fontId="2" fillId="6" borderId="1" xfId="0" applyNumberFormat="1" applyFont="1" applyFill="1" applyBorder="1" applyAlignment="1">
      <alignment horizontal="center"/>
    </xf>
    <xf numFmtId="2" fontId="1" fillId="6" borderId="0" xfId="0" applyNumberFormat="1" applyFont="1" applyFill="1"/>
    <xf numFmtId="2" fontId="2" fillId="6" borderId="0" xfId="0" applyNumberFormat="1" applyFont="1" applyFill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1" fontId="1" fillId="6" borderId="0" xfId="0" applyNumberFormat="1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4" fillId="6" borderId="0" xfId="0" applyFont="1" applyFill="1"/>
    <xf numFmtId="0" fontId="4" fillId="6" borderId="0" xfId="0" applyFont="1" applyFill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7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4" fillId="6" borderId="0" xfId="0" applyFont="1" applyFill="1" applyAlignment="1">
      <alignment horizontal="left"/>
    </xf>
    <xf numFmtId="0" fontId="4" fillId="6" borderId="7" xfId="0" applyFont="1" applyFill="1" applyBorder="1" applyAlignment="1">
      <alignment horizontal="left"/>
    </xf>
    <xf numFmtId="0" fontId="4" fillId="6" borderId="8" xfId="0" applyFont="1" applyFill="1" applyBorder="1" applyAlignment="1">
      <alignment horizontal="left"/>
    </xf>
    <xf numFmtId="0" fontId="4" fillId="6" borderId="9" xfId="0" applyFont="1" applyFill="1" applyBorder="1" applyAlignment="1">
      <alignment horizontal="left"/>
    </xf>
    <xf numFmtId="0" fontId="3" fillId="6" borderId="8" xfId="0" applyFont="1" applyFill="1" applyBorder="1" applyAlignment="1">
      <alignment horizontal="center"/>
    </xf>
    <xf numFmtId="0" fontId="4" fillId="6" borderId="9" xfId="0" applyFont="1" applyFill="1" applyBorder="1" applyAlignment="1">
      <alignment horizontal="center"/>
    </xf>
    <xf numFmtId="1" fontId="2" fillId="6" borderId="2" xfId="0" applyNumberFormat="1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164" fontId="1" fillId="6" borderId="0" xfId="0" applyNumberFormat="1" applyFont="1" applyFill="1" applyBorder="1" applyAlignment="1">
      <alignment horizontal="left"/>
    </xf>
    <xf numFmtId="0" fontId="3" fillId="8" borderId="1" xfId="0" applyFont="1" applyFill="1" applyBorder="1" applyAlignment="1">
      <alignment horizontal="center"/>
    </xf>
    <xf numFmtId="2" fontId="4" fillId="6" borderId="9" xfId="0" applyNumberFormat="1" applyFont="1" applyFill="1" applyBorder="1" applyAlignment="1">
      <alignment horizontal="center"/>
    </xf>
    <xf numFmtId="2" fontId="1" fillId="6" borderId="0" xfId="0" applyNumberFormat="1" applyFont="1" applyFill="1" applyAlignment="1">
      <alignment horizontal="center"/>
    </xf>
    <xf numFmtId="0" fontId="2" fillId="6" borderId="0" xfId="0" applyFont="1" applyFill="1"/>
    <xf numFmtId="0" fontId="3" fillId="9" borderId="1" xfId="0" applyFont="1" applyFill="1" applyBorder="1" applyAlignment="1">
      <alignment horizontal="center"/>
    </xf>
    <xf numFmtId="0" fontId="3" fillId="10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2" fontId="4" fillId="4" borderId="9" xfId="0" applyNumberFormat="1" applyFont="1" applyFill="1" applyBorder="1" applyAlignment="1">
      <alignment horizontal="center"/>
    </xf>
    <xf numFmtId="2" fontId="4" fillId="3" borderId="9" xfId="0" applyNumberFormat="1" applyFont="1" applyFill="1" applyBorder="1" applyAlignment="1">
      <alignment horizontal="center"/>
    </xf>
    <xf numFmtId="2" fontId="4" fillId="5" borderId="9" xfId="0" applyNumberFormat="1" applyFont="1" applyFill="1" applyBorder="1" applyAlignment="1">
      <alignment horizontal="center"/>
    </xf>
    <xf numFmtId="2" fontId="4" fillId="9" borderId="9" xfId="0" applyNumberFormat="1" applyFont="1" applyFill="1" applyBorder="1" applyAlignment="1">
      <alignment horizontal="center"/>
    </xf>
    <xf numFmtId="2" fontId="4" fillId="2" borderId="9" xfId="0" applyNumberFormat="1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9" borderId="9" xfId="0" applyFont="1" applyFill="1" applyBorder="1" applyAlignment="1">
      <alignment horizontal="center"/>
    </xf>
    <xf numFmtId="164" fontId="3" fillId="5" borderId="0" xfId="0" applyNumberFormat="1" applyFont="1" applyFill="1" applyAlignment="1">
      <alignment horizontal="center"/>
    </xf>
    <xf numFmtId="164" fontId="3" fillId="4" borderId="0" xfId="0" applyNumberFormat="1" applyFont="1" applyFill="1" applyAlignment="1">
      <alignment horizontal="center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9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9" borderId="8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4" fillId="9" borderId="7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4" fillId="6" borderId="12" xfId="0" applyFont="1" applyFill="1" applyBorder="1" applyAlignment="1">
      <alignment horizontal="center"/>
    </xf>
    <xf numFmtId="0" fontId="4" fillId="6" borderId="0" xfId="0" applyFont="1" applyFill="1" applyBorder="1" applyAlignment="1">
      <alignment horizontal="center"/>
    </xf>
    <xf numFmtId="0" fontId="4" fillId="6" borderId="13" xfId="0" applyFont="1" applyFill="1" applyBorder="1" applyAlignment="1">
      <alignment horizontal="center"/>
    </xf>
    <xf numFmtId="0" fontId="3" fillId="6" borderId="14" xfId="0" applyFont="1" applyFill="1" applyBorder="1" applyAlignment="1">
      <alignment horizontal="center"/>
    </xf>
    <xf numFmtId="0" fontId="3" fillId="6" borderId="15" xfId="0" applyFont="1" applyFill="1" applyBorder="1" applyAlignment="1">
      <alignment horizontal="center"/>
    </xf>
    <xf numFmtId="0" fontId="3" fillId="6" borderId="16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4" fillId="6" borderId="18" xfId="0" applyFont="1" applyFill="1" applyBorder="1" applyAlignment="1">
      <alignment horizontal="center"/>
    </xf>
    <xf numFmtId="0" fontId="3" fillId="4" borderId="17" xfId="0" applyFont="1" applyFill="1" applyBorder="1" applyAlignment="1">
      <alignment horizontal="center"/>
    </xf>
    <xf numFmtId="0" fontId="4" fillId="4" borderId="18" xfId="0" applyFont="1" applyFill="1" applyBorder="1" applyAlignment="1">
      <alignment horizontal="center"/>
    </xf>
    <xf numFmtId="0" fontId="3" fillId="5" borderId="17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5" borderId="18" xfId="0" applyFont="1" applyFill="1" applyBorder="1" applyAlignment="1">
      <alignment horizontal="center"/>
    </xf>
    <xf numFmtId="0" fontId="3" fillId="9" borderId="17" xfId="0" applyFont="1" applyFill="1" applyBorder="1" applyAlignment="1">
      <alignment horizontal="center"/>
    </xf>
    <xf numFmtId="0" fontId="4" fillId="9" borderId="18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0" fontId="3" fillId="2" borderId="19" xfId="0" applyFont="1" applyFill="1" applyBorder="1" applyAlignment="1">
      <alignment horizontal="center"/>
    </xf>
    <xf numFmtId="2" fontId="4" fillId="4" borderId="20" xfId="0" applyNumberFormat="1" applyFont="1" applyFill="1" applyBorder="1" applyAlignment="1">
      <alignment horizontal="center"/>
    </xf>
    <xf numFmtId="2" fontId="4" fillId="2" borderId="20" xfId="0" applyNumberFormat="1" applyFont="1" applyFill="1" applyBorder="1" applyAlignment="1">
      <alignment horizontal="center"/>
    </xf>
    <xf numFmtId="2" fontId="4" fillId="3" borderId="20" xfId="0" applyNumberFormat="1" applyFont="1" applyFill="1" applyBorder="1" applyAlignment="1">
      <alignment horizontal="center"/>
    </xf>
    <xf numFmtId="0" fontId="4" fillId="2" borderId="20" xfId="0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/>
    </xf>
    <xf numFmtId="0" fontId="5" fillId="6" borderId="22" xfId="0" applyFont="1" applyFill="1" applyBorder="1" applyAlignment="1">
      <alignment horizontal="center"/>
    </xf>
    <xf numFmtId="0" fontId="5" fillId="6" borderId="23" xfId="0" applyFont="1" applyFill="1" applyBorder="1" applyAlignment="1">
      <alignment horizontal="center"/>
    </xf>
    <xf numFmtId="0" fontId="5" fillId="6" borderId="24" xfId="0" applyFont="1" applyFill="1" applyBorder="1" applyAlignment="1">
      <alignment horizontal="center"/>
    </xf>
    <xf numFmtId="1" fontId="3" fillId="3" borderId="17" xfId="0" applyNumberFormat="1" applyFont="1" applyFill="1" applyBorder="1" applyAlignment="1">
      <alignment horizontal="center"/>
    </xf>
    <xf numFmtId="1" fontId="3" fillId="4" borderId="17" xfId="0" applyNumberFormat="1" applyFont="1" applyFill="1" applyBorder="1" applyAlignment="1">
      <alignment horizontal="center"/>
    </xf>
    <xf numFmtId="1" fontId="3" fillId="5" borderId="17" xfId="0" applyNumberFormat="1" applyFont="1" applyFill="1" applyBorder="1" applyAlignment="1">
      <alignment horizontal="center"/>
    </xf>
    <xf numFmtId="1" fontId="3" fillId="2" borderId="17" xfId="0" applyNumberFormat="1" applyFont="1" applyFill="1" applyBorder="1" applyAlignment="1">
      <alignment horizontal="center"/>
    </xf>
    <xf numFmtId="1" fontId="3" fillId="9" borderId="17" xfId="0" applyNumberFormat="1" applyFont="1" applyFill="1" applyBorder="1" applyAlignment="1">
      <alignment horizontal="center"/>
    </xf>
    <xf numFmtId="1" fontId="3" fillId="2" borderId="19" xfId="0" applyNumberFormat="1" applyFont="1" applyFill="1" applyBorder="1" applyAlignment="1">
      <alignment horizontal="center"/>
    </xf>
    <xf numFmtId="2" fontId="4" fillId="9" borderId="20" xfId="0" applyNumberFormat="1" applyFont="1" applyFill="1" applyBorder="1" applyAlignment="1">
      <alignment horizontal="center"/>
    </xf>
    <xf numFmtId="2" fontId="4" fillId="5" borderId="20" xfId="0" applyNumberFormat="1" applyFont="1" applyFill="1" applyBorder="1" applyAlignment="1">
      <alignment horizontal="center"/>
    </xf>
  </cellXfs>
  <cellStyles count="1">
    <cellStyle name="Normale" xfId="0" builtinId="0"/>
  </cellStyles>
  <dxfs count="27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5"/>
  <sheetViews>
    <sheetView tabSelected="1" zoomScaleNormal="100" workbookViewId="0">
      <selection activeCell="AC6" sqref="AC6"/>
    </sheetView>
  </sheetViews>
  <sheetFormatPr defaultColWidth="8.88671875" defaultRowHeight="10.199999999999999" x14ac:dyDescent="0.2"/>
  <cols>
    <col min="1" max="1" width="0.88671875" style="53" customWidth="1"/>
    <col min="2" max="2" width="6.33203125" style="52" customWidth="1"/>
    <col min="3" max="3" width="1.77734375" style="53" customWidth="1"/>
    <col min="4" max="4" width="3.6640625" style="53" customWidth="1"/>
    <col min="5" max="7" width="3.33203125" style="53" customWidth="1"/>
    <col min="8" max="9" width="2.77734375" style="53" customWidth="1"/>
    <col min="10" max="10" width="3.33203125" style="53" hidden="1" customWidth="1"/>
    <col min="11" max="11" width="1.77734375" style="53" customWidth="1"/>
    <col min="12" max="12" width="3.6640625" style="53" customWidth="1"/>
    <col min="13" max="15" width="3.33203125" style="53" customWidth="1"/>
    <col min="16" max="17" width="2.77734375" style="53" customWidth="1"/>
    <col min="18" max="18" width="3.33203125" style="53" hidden="1" customWidth="1"/>
    <col min="19" max="19" width="1.77734375" style="53" customWidth="1"/>
    <col min="20" max="20" width="3.6640625" style="53" customWidth="1"/>
    <col min="21" max="23" width="3.33203125" style="53" customWidth="1"/>
    <col min="24" max="25" width="2.77734375" style="53" customWidth="1"/>
    <col min="26" max="26" width="3.33203125" style="53" hidden="1" customWidth="1"/>
    <col min="27" max="27" width="0.88671875" style="53" customWidth="1"/>
    <col min="28" max="16384" width="8.88671875" style="52"/>
  </cols>
  <sheetData>
    <row r="1" spans="2:26" ht="10.8" thickBot="1" x14ac:dyDescent="0.25"/>
    <row r="2" spans="2:26" ht="14.4" thickBot="1" x14ac:dyDescent="0.35">
      <c r="D2" s="125" t="s">
        <v>97</v>
      </c>
      <c r="E2" s="126"/>
      <c r="F2" s="126"/>
      <c r="G2" s="126"/>
      <c r="H2" s="126"/>
      <c r="I2" s="127"/>
      <c r="L2" s="125" t="s">
        <v>95</v>
      </c>
      <c r="M2" s="126"/>
      <c r="N2" s="126"/>
      <c r="O2" s="126"/>
      <c r="P2" s="126"/>
      <c r="Q2" s="127"/>
      <c r="T2" s="125" t="s">
        <v>96</v>
      </c>
      <c r="U2" s="126"/>
      <c r="V2" s="126"/>
      <c r="W2" s="126"/>
      <c r="X2" s="126"/>
      <c r="Y2" s="127"/>
    </row>
    <row r="3" spans="2:26" x14ac:dyDescent="0.2">
      <c r="D3" s="102"/>
      <c r="E3" s="103"/>
      <c r="F3" s="103"/>
      <c r="G3" s="103"/>
      <c r="H3" s="103"/>
      <c r="I3" s="104"/>
      <c r="L3" s="102"/>
      <c r="M3" s="103"/>
      <c r="N3" s="103"/>
      <c r="O3" s="103"/>
      <c r="P3" s="103"/>
      <c r="Q3" s="104"/>
      <c r="T3" s="102"/>
      <c r="U3" s="103"/>
      <c r="V3" s="103"/>
      <c r="W3" s="103"/>
      <c r="X3" s="103"/>
      <c r="Y3" s="104"/>
    </row>
    <row r="4" spans="2:26" ht="12" x14ac:dyDescent="0.25">
      <c r="B4" s="11" t="s">
        <v>39</v>
      </c>
      <c r="D4" s="102"/>
      <c r="E4" s="67" t="s">
        <v>44</v>
      </c>
      <c r="F4" s="66" t="s">
        <v>44</v>
      </c>
      <c r="G4" s="67" t="s">
        <v>44</v>
      </c>
      <c r="H4" s="66" t="s">
        <v>47</v>
      </c>
      <c r="I4" s="105" t="s">
        <v>94</v>
      </c>
      <c r="J4" s="100" t="s">
        <v>49</v>
      </c>
      <c r="L4" s="102"/>
      <c r="M4" s="67" t="s">
        <v>44</v>
      </c>
      <c r="N4" s="66" t="s">
        <v>44</v>
      </c>
      <c r="O4" s="67" t="s">
        <v>44</v>
      </c>
      <c r="P4" s="66" t="s">
        <v>47</v>
      </c>
      <c r="Q4" s="105" t="s">
        <v>94</v>
      </c>
      <c r="R4" s="100" t="s">
        <v>49</v>
      </c>
      <c r="T4" s="102"/>
      <c r="U4" s="67" t="s">
        <v>44</v>
      </c>
      <c r="V4" s="66" t="s">
        <v>44</v>
      </c>
      <c r="W4" s="67" t="s">
        <v>44</v>
      </c>
      <c r="X4" s="66" t="s">
        <v>47</v>
      </c>
      <c r="Y4" s="105" t="s">
        <v>94</v>
      </c>
      <c r="Z4" s="100" t="s">
        <v>49</v>
      </c>
    </row>
    <row r="5" spans="2:26" s="53" customFormat="1" x14ac:dyDescent="0.2">
      <c r="C5" s="53" t="s">
        <v>93</v>
      </c>
      <c r="D5" s="106" t="s">
        <v>38</v>
      </c>
      <c r="E5" s="54" t="s">
        <v>33</v>
      </c>
      <c r="F5" s="54" t="s">
        <v>45</v>
      </c>
      <c r="G5" s="54" t="s">
        <v>46</v>
      </c>
      <c r="H5" s="54" t="s">
        <v>94</v>
      </c>
      <c r="I5" s="107" t="s">
        <v>45</v>
      </c>
      <c r="J5" s="101" t="s">
        <v>46</v>
      </c>
      <c r="K5" s="53" t="s">
        <v>93</v>
      </c>
      <c r="L5" s="106" t="s">
        <v>38</v>
      </c>
      <c r="M5" s="54" t="s">
        <v>33</v>
      </c>
      <c r="N5" s="54" t="s">
        <v>45</v>
      </c>
      <c r="O5" s="54" t="s">
        <v>46</v>
      </c>
      <c r="P5" s="54" t="s">
        <v>94</v>
      </c>
      <c r="Q5" s="107" t="s">
        <v>45</v>
      </c>
      <c r="R5" s="101" t="s">
        <v>46</v>
      </c>
      <c r="S5" s="53" t="s">
        <v>93</v>
      </c>
      <c r="T5" s="106" t="s">
        <v>38</v>
      </c>
      <c r="U5" s="54" t="s">
        <v>33</v>
      </c>
      <c r="V5" s="54" t="s">
        <v>45</v>
      </c>
      <c r="W5" s="54" t="s">
        <v>46</v>
      </c>
      <c r="X5" s="54" t="s">
        <v>94</v>
      </c>
      <c r="Y5" s="107" t="s">
        <v>45</v>
      </c>
      <c r="Z5" s="101" t="s">
        <v>46</v>
      </c>
    </row>
    <row r="6" spans="2:26" x14ac:dyDescent="0.2">
      <c r="B6" s="51" t="s">
        <v>8</v>
      </c>
      <c r="D6" s="108">
        <f>HLOOKUP($B6,incroci!$AW$58:$BP$67,10,0)</f>
        <v>208.5</v>
      </c>
      <c r="E6" s="79">
        <f>HLOOKUP($B6,portieri!$C$2:$V$43,42,0)</f>
        <v>6.1184210526315788</v>
      </c>
      <c r="F6" s="81">
        <f>HLOOKUP($B6,portieri!$C$63:$V$103,41,0)</f>
        <v>6.0263157894736841</v>
      </c>
      <c r="G6" s="80">
        <f>HLOOKUP($B6,portieri!$C$122:$V$162,41,0)</f>
        <v>6.2105263157894735</v>
      </c>
      <c r="H6" s="85">
        <f>HLOOKUP($B6,portieri!$AC$2:$AV$43,42,0)</f>
        <v>24</v>
      </c>
      <c r="I6" s="109">
        <f>HLOOKUP($B6,portieri!$AC$2:$AV$48,46,0)</f>
        <v>10</v>
      </c>
      <c r="J6" s="63">
        <f>HLOOKUP($B6,portieri!$AC$2:$AV$48,47,0)</f>
        <v>14</v>
      </c>
      <c r="L6" s="128">
        <f>HLOOKUP($B6,incroci!$AW$58:$BP$68,11,0)</f>
        <v>102</v>
      </c>
      <c r="M6" s="81">
        <f>HLOOKUP($B6,portieri!$C$2:$V$43,41,0)</f>
        <v>6.0526315789473681</v>
      </c>
      <c r="N6" s="79">
        <f>HLOOKUP($B6,portieri!$C$63:$V$103,40,0)</f>
        <v>6.1111111111111107</v>
      </c>
      <c r="O6" s="79">
        <f>HLOOKUP($B6,portieri!$C$122:$V$162,40,0)</f>
        <v>6.166666666666667</v>
      </c>
      <c r="P6" s="85">
        <f>HLOOKUP($B6,portieri!$AC$2:$AV$53,49,0)</f>
        <v>13</v>
      </c>
      <c r="Q6" s="109">
        <f>HLOOKUP($B6,portieri!$AC$2:$AV$53,51,0)</f>
        <v>7</v>
      </c>
      <c r="R6" s="63">
        <f>HLOOKUP($B6,portieri!$AC$2:$AV$53,52,0)</f>
        <v>6</v>
      </c>
      <c r="T6" s="128">
        <f t="shared" ref="T6:T45" si="0">D6-L6</f>
        <v>106.5</v>
      </c>
      <c r="U6" s="79">
        <f>(E6*38-M6*18)/20</f>
        <v>6.1776315789473681</v>
      </c>
      <c r="V6" s="82">
        <f>(F6*38-N6*18)/20</f>
        <v>5.95</v>
      </c>
      <c r="W6" s="80">
        <f>(G6*38-O6*18)/20</f>
        <v>6.25</v>
      </c>
      <c r="X6" s="85">
        <f>H6-P6</f>
        <v>11</v>
      </c>
      <c r="Y6" s="109">
        <f>I6-Q6</f>
        <v>3</v>
      </c>
      <c r="Z6" s="63">
        <f>J6-R6</f>
        <v>8</v>
      </c>
    </row>
    <row r="7" spans="2:26" x14ac:dyDescent="0.2">
      <c r="B7" s="74" t="s">
        <v>84</v>
      </c>
      <c r="D7" s="108">
        <f>HLOOKUP($B7,incroci!$C$58:$V$70,13,0)</f>
        <v>207.5</v>
      </c>
      <c r="E7" s="80">
        <f>HLOOKUP($B7,incroci!$C$44:$V$46,3,0)</f>
        <v>6.3026315789473681</v>
      </c>
      <c r="F7" s="70"/>
      <c r="G7" s="70"/>
      <c r="H7" s="85">
        <f>HLOOKUP($B7,incroci!$C$58:$V$67,2,0)</f>
        <v>32</v>
      </c>
      <c r="I7" s="110"/>
      <c r="J7" s="63"/>
      <c r="L7" s="128">
        <f>HLOOKUP($B7,incroci!$C$58:$V$70,12,0)</f>
        <v>102</v>
      </c>
      <c r="M7" s="80">
        <f>HLOOKUP($B7,incroci!$C$44:$V$46,2,0)</f>
        <v>6.3157894736842106</v>
      </c>
      <c r="N7" s="70"/>
      <c r="O7" s="70"/>
      <c r="P7" s="84">
        <f>HLOOKUP($B7,incroci!$C$58:$V$67,10,0)</f>
        <v>18</v>
      </c>
      <c r="Q7" s="110"/>
      <c r="R7" s="63"/>
      <c r="T7" s="128">
        <f t="shared" si="0"/>
        <v>105.5</v>
      </c>
      <c r="U7" s="80">
        <f t="shared" ref="U7:U45" si="1">(E7*38-M7*18)/20</f>
        <v>6.2907894736842103</v>
      </c>
      <c r="V7" s="70"/>
      <c r="W7" s="70"/>
      <c r="X7" s="85">
        <f t="shared" ref="X7:X45" si="2">H7-P7</f>
        <v>14</v>
      </c>
      <c r="Y7" s="110"/>
      <c r="Z7" s="63"/>
    </row>
    <row r="8" spans="2:26" x14ac:dyDescent="0.2">
      <c r="B8" s="74" t="s">
        <v>64</v>
      </c>
      <c r="D8" s="108">
        <f>HLOOKUP($B8,incroci!$C$58:$V$70,13,0)</f>
        <v>204.5</v>
      </c>
      <c r="E8" s="80">
        <f>HLOOKUP($B8,incroci!$C$44:$V$46,3,0)</f>
        <v>6.3552631578947372</v>
      </c>
      <c r="F8" s="70"/>
      <c r="G8" s="70"/>
      <c r="H8" s="84">
        <f>HLOOKUP($B8,incroci!$C$58:$V$67,2,0)</f>
        <v>37</v>
      </c>
      <c r="I8" s="110"/>
      <c r="J8" s="63"/>
      <c r="L8" s="128">
        <f>HLOOKUP($B8,incroci!$C$58:$V$70,12,0)</f>
        <v>102.5</v>
      </c>
      <c r="M8" s="80">
        <f>HLOOKUP($B8,incroci!$C$44:$V$46,2,0)</f>
        <v>6.3947368421052628</v>
      </c>
      <c r="N8" s="70"/>
      <c r="O8" s="70"/>
      <c r="P8" s="84">
        <f>HLOOKUP($B8,incroci!$C$58:$V$67,10,0)</f>
        <v>19</v>
      </c>
      <c r="Q8" s="110"/>
      <c r="R8" s="63"/>
      <c r="T8" s="128">
        <f t="shared" si="0"/>
        <v>102</v>
      </c>
      <c r="U8" s="80">
        <f t="shared" si="1"/>
        <v>6.3197368421052635</v>
      </c>
      <c r="V8" s="70"/>
      <c r="W8" s="70"/>
      <c r="X8" s="84">
        <f t="shared" si="2"/>
        <v>18</v>
      </c>
      <c r="Y8" s="110"/>
      <c r="Z8" s="63"/>
    </row>
    <row r="9" spans="2:26" x14ac:dyDescent="0.2">
      <c r="B9" s="51" t="s">
        <v>9</v>
      </c>
      <c r="D9" s="111">
        <f>HLOOKUP($B9,incroci!$AW$58:$BP$67,10,0)</f>
        <v>196</v>
      </c>
      <c r="E9" s="80">
        <f>HLOOKUP($B9,portieri!$C$2:$V$43,42,0)</f>
        <v>6.2631578947368425</v>
      </c>
      <c r="F9" s="80">
        <f>HLOOKUP($B9,portieri!$C$63:$V$103,41,0)</f>
        <v>6.2368421052631575</v>
      </c>
      <c r="G9" s="80">
        <f>HLOOKUP($B9,portieri!$C$122:$V$162,41,0)</f>
        <v>6.2894736842105265</v>
      </c>
      <c r="H9" s="86">
        <f>HLOOKUP($B9,portieri!$AC$2:$AV$43,42,0)</f>
        <v>42</v>
      </c>
      <c r="I9" s="109">
        <f>HLOOKUP($B9,portieri!$AC$2:$AV$48,46,0)</f>
        <v>16</v>
      </c>
      <c r="J9" s="63">
        <f>HLOOKUP($B9,portieri!$AC$2:$AV$48,47,0)</f>
        <v>26</v>
      </c>
      <c r="L9" s="128">
        <f>HLOOKUP($B9,incroci!$AW$58:$BP$68,11,0)</f>
        <v>101</v>
      </c>
      <c r="M9" s="80">
        <f>HLOOKUP($B9,portieri!$C$2:$V$43,41,0)</f>
        <v>6.3157894736842106</v>
      </c>
      <c r="N9" s="80">
        <f>HLOOKUP($B9,portieri!$C$63:$V$103,40,0)</f>
        <v>6.2777777777777777</v>
      </c>
      <c r="O9" s="80">
        <f>HLOOKUP($B9,portieri!$C$122:$V$162,40,0)</f>
        <v>6.333333333333333</v>
      </c>
      <c r="P9" s="84">
        <f>HLOOKUP($B9,portieri!$AC$2:$AV$53,49,0)</f>
        <v>19</v>
      </c>
      <c r="Q9" s="112">
        <f>HLOOKUP($B9,portieri!$AC$2:$AV$53,51,0)</f>
        <v>9</v>
      </c>
      <c r="R9" s="63">
        <f>HLOOKUP($B9,portieri!$AC$2:$AV$53,52,0)</f>
        <v>10</v>
      </c>
      <c r="T9" s="129">
        <f t="shared" si="0"/>
        <v>95</v>
      </c>
      <c r="U9" s="80">
        <f t="shared" si="1"/>
        <v>6.2157894736842101</v>
      </c>
      <c r="V9" s="80">
        <f>(F9*38-N9*18)/20</f>
        <v>6.2</v>
      </c>
      <c r="W9" s="80">
        <f>(G9*38-O9*18)/20</f>
        <v>6.25</v>
      </c>
      <c r="X9" s="86">
        <f t="shared" si="2"/>
        <v>23</v>
      </c>
      <c r="Y9" s="109">
        <f>I9-Q9</f>
        <v>7</v>
      </c>
      <c r="Z9" s="63">
        <f>J9-R9</f>
        <v>16</v>
      </c>
    </row>
    <row r="10" spans="2:26" x14ac:dyDescent="0.2">
      <c r="B10" s="74" t="s">
        <v>63</v>
      </c>
      <c r="D10" s="111">
        <f>HLOOKUP($B10,incroci!$C$58:$V$70,13,0)</f>
        <v>193.5</v>
      </c>
      <c r="E10" s="79">
        <f>HLOOKUP($B10,incroci!$C$44:$V$46,3,0)</f>
        <v>6.1710526315789478</v>
      </c>
      <c r="F10" s="70"/>
      <c r="G10" s="70"/>
      <c r="H10" s="86">
        <f>HLOOKUP($B10,incroci!$C$58:$V$67,2,0)</f>
        <v>41</v>
      </c>
      <c r="I10" s="110"/>
      <c r="J10" s="63"/>
      <c r="L10" s="129">
        <f>HLOOKUP($B10,incroci!$C$58:$V$70,12,0)</f>
        <v>98.5</v>
      </c>
      <c r="M10" s="80">
        <f>HLOOKUP($B10,incroci!$C$44:$V$46,2,0)</f>
        <v>6.2894736842105265</v>
      </c>
      <c r="N10" s="70"/>
      <c r="O10" s="70"/>
      <c r="P10" s="86">
        <f>HLOOKUP($B10,incroci!$C$58:$V$67,10,0)</f>
        <v>21</v>
      </c>
      <c r="Q10" s="110"/>
      <c r="R10" s="63"/>
      <c r="T10" s="129">
        <f t="shared" si="0"/>
        <v>95</v>
      </c>
      <c r="U10" s="81">
        <f t="shared" si="1"/>
        <v>6.0644736842105278</v>
      </c>
      <c r="V10" s="70"/>
      <c r="W10" s="70"/>
      <c r="X10" s="84">
        <f t="shared" si="2"/>
        <v>20</v>
      </c>
      <c r="Y10" s="110"/>
      <c r="Z10" s="63"/>
    </row>
    <row r="11" spans="2:26" x14ac:dyDescent="0.2">
      <c r="B11" s="69" t="s">
        <v>81</v>
      </c>
      <c r="D11" s="111">
        <f>HLOOKUP($B11,incroci!$C$58:$V$70,13,0)</f>
        <v>193</v>
      </c>
      <c r="E11" s="81">
        <f>HLOOKUP($B11,incroci!$C$44:$V$46,3,0)</f>
        <v>6.0263157894736841</v>
      </c>
      <c r="F11" s="70"/>
      <c r="G11" s="70"/>
      <c r="H11" s="84">
        <f>HLOOKUP($B11,incroci!$C$58:$V$67,2,0)</f>
        <v>36</v>
      </c>
      <c r="I11" s="110"/>
      <c r="J11" s="63"/>
      <c r="L11" s="130">
        <f>HLOOKUP($B11,incroci!$C$58:$V$70,12,0)</f>
        <v>94</v>
      </c>
      <c r="M11" s="82">
        <f>HLOOKUP($B11,incroci!$C$44:$V$46,2,0)</f>
        <v>5.9473684210526319</v>
      </c>
      <c r="N11" s="70"/>
      <c r="O11" s="70"/>
      <c r="P11" s="84">
        <f>HLOOKUP($B11,incroci!$C$58:$V$67,10,0)</f>
        <v>19</v>
      </c>
      <c r="Q11" s="110"/>
      <c r="R11" s="63"/>
      <c r="T11" s="129">
        <f t="shared" si="0"/>
        <v>99</v>
      </c>
      <c r="U11" s="79">
        <f t="shared" si="1"/>
        <v>6.0973684210526313</v>
      </c>
      <c r="V11" s="70"/>
      <c r="W11" s="70"/>
      <c r="X11" s="84">
        <f t="shared" si="2"/>
        <v>17</v>
      </c>
      <c r="Y11" s="110"/>
      <c r="Z11" s="63"/>
    </row>
    <row r="12" spans="2:26" x14ac:dyDescent="0.2">
      <c r="B12" s="74" t="s">
        <v>65</v>
      </c>
      <c r="D12" s="111">
        <f>HLOOKUP($B12,incroci!$C$58:$V$70,13,0)</f>
        <v>193</v>
      </c>
      <c r="E12" s="79">
        <f>HLOOKUP($B12,incroci!$C$44:$V$46,3,0)</f>
        <v>6.1052631578947372</v>
      </c>
      <c r="F12" s="70"/>
      <c r="G12" s="70"/>
      <c r="H12" s="84">
        <f>HLOOKUP($B12,incroci!$C$58:$V$67,2,0)</f>
        <v>39</v>
      </c>
      <c r="I12" s="110"/>
      <c r="J12" s="63"/>
      <c r="L12" s="129">
        <f>HLOOKUP($B12,incroci!$C$58:$V$70,12,0)</f>
        <v>96</v>
      </c>
      <c r="M12" s="79">
        <f>HLOOKUP($B12,incroci!$C$44:$V$46,2,0)</f>
        <v>6.1578947368421053</v>
      </c>
      <c r="N12" s="70"/>
      <c r="O12" s="70"/>
      <c r="P12" s="86">
        <f>HLOOKUP($B12,incroci!$C$58:$V$67,10,0)</f>
        <v>21</v>
      </c>
      <c r="Q12" s="110"/>
      <c r="R12" s="63"/>
      <c r="T12" s="129">
        <f t="shared" si="0"/>
        <v>97</v>
      </c>
      <c r="U12" s="81">
        <f t="shared" si="1"/>
        <v>6.0578947368421057</v>
      </c>
      <c r="V12" s="70"/>
      <c r="W12" s="70"/>
      <c r="X12" s="84">
        <f t="shared" si="2"/>
        <v>18</v>
      </c>
      <c r="Y12" s="110"/>
      <c r="Z12" s="63"/>
    </row>
    <row r="13" spans="2:26" x14ac:dyDescent="0.2">
      <c r="B13" s="74" t="s">
        <v>68</v>
      </c>
      <c r="D13" s="111">
        <f>HLOOKUP($B13,incroci!$C$58:$V$70,13,0)</f>
        <v>193</v>
      </c>
      <c r="E13" s="79">
        <f>HLOOKUP($B13,incroci!$C$44:$V$46,3,0)</f>
        <v>6.1315789473684212</v>
      </c>
      <c r="F13" s="70"/>
      <c r="G13" s="70"/>
      <c r="H13" s="84">
        <f>HLOOKUP($B13,incroci!$C$58:$V$67,2,0)</f>
        <v>40</v>
      </c>
      <c r="I13" s="110"/>
      <c r="J13" s="63"/>
      <c r="L13" s="129">
        <f>HLOOKUP($B13,incroci!$C$58:$V$70,12,0)</f>
        <v>95.5</v>
      </c>
      <c r="M13" s="79">
        <f>HLOOKUP($B13,incroci!$C$44:$V$46,2,0)</f>
        <v>6.1315789473684212</v>
      </c>
      <c r="N13" s="70"/>
      <c r="O13" s="70"/>
      <c r="P13" s="86">
        <f>HLOOKUP($B13,incroci!$C$58:$V$67,10,0)</f>
        <v>21</v>
      </c>
      <c r="Q13" s="110"/>
      <c r="R13" s="63"/>
      <c r="T13" s="129">
        <f t="shared" si="0"/>
        <v>97.5</v>
      </c>
      <c r="U13" s="79">
        <f t="shared" si="1"/>
        <v>6.1315789473684204</v>
      </c>
      <c r="V13" s="70"/>
      <c r="W13" s="70"/>
      <c r="X13" s="84">
        <f t="shared" si="2"/>
        <v>19</v>
      </c>
      <c r="Y13" s="110"/>
      <c r="Z13" s="63"/>
    </row>
    <row r="14" spans="2:26" x14ac:dyDescent="0.2">
      <c r="B14" s="51" t="s">
        <v>11</v>
      </c>
      <c r="D14" s="111">
        <f>HLOOKUP($B14,incroci!$AW$58:$BP$67,10,0)</f>
        <v>192</v>
      </c>
      <c r="E14" s="81">
        <f>HLOOKUP($B14,portieri!$C$2:$V$43,42,0)</f>
        <v>6</v>
      </c>
      <c r="F14" s="82">
        <f>HLOOKUP($B14,portieri!$C$63:$V$103,41,0)</f>
        <v>5.9736842105263159</v>
      </c>
      <c r="G14" s="81">
        <f>HLOOKUP($B14,portieri!$C$122:$V$162,41,0)</f>
        <v>6.0263157894736841</v>
      </c>
      <c r="H14" s="84">
        <f>HLOOKUP($B14,portieri!$AC$2:$AV$43,42,0)</f>
        <v>36</v>
      </c>
      <c r="I14" s="112">
        <f>HLOOKUP($B14,portieri!$AC$2:$AV$48,46,0)</f>
        <v>18</v>
      </c>
      <c r="J14" s="63">
        <f>HLOOKUP($B14,portieri!$AC$2:$AV$48,47,0)</f>
        <v>18</v>
      </c>
      <c r="L14" s="129">
        <f>HLOOKUP($B14,incroci!$AW$58:$BP$68,11,0)</f>
        <v>96.5</v>
      </c>
      <c r="M14" s="81">
        <f>HLOOKUP($B14,portieri!$C$2:$V$43,41,0)</f>
        <v>6.0263157894736841</v>
      </c>
      <c r="N14" s="83">
        <f>HLOOKUP($B14,portieri!$C$63:$V$103,40,0)</f>
        <v>5.833333333333333</v>
      </c>
      <c r="O14" s="79">
        <f>HLOOKUP($B14,portieri!$C$122:$V$162,40,0)</f>
        <v>6.166666666666667</v>
      </c>
      <c r="P14" s="84">
        <f>HLOOKUP($B14,portieri!$AC$2:$AV$53,49,0)</f>
        <v>18</v>
      </c>
      <c r="Q14" s="115">
        <f>HLOOKUP($B14,portieri!$AC$2:$AV$53,51,0)</f>
        <v>11</v>
      </c>
      <c r="R14" s="63">
        <f>HLOOKUP($B14,portieri!$AC$2:$AV$53,52,0)</f>
        <v>7</v>
      </c>
      <c r="T14" s="129">
        <f t="shared" si="0"/>
        <v>95.5</v>
      </c>
      <c r="U14" s="82">
        <f t="shared" si="1"/>
        <v>5.9763157894736842</v>
      </c>
      <c r="V14" s="79">
        <f>(F14*38-N14*18)/20</f>
        <v>6.1</v>
      </c>
      <c r="W14" s="82">
        <f>(G14*38-O14*18)/20</f>
        <v>5.9</v>
      </c>
      <c r="X14" s="84">
        <f t="shared" si="2"/>
        <v>18</v>
      </c>
      <c r="Y14" s="109">
        <f>I14-Q14</f>
        <v>7</v>
      </c>
      <c r="Z14" s="63">
        <f>J14-R14</f>
        <v>11</v>
      </c>
    </row>
    <row r="15" spans="2:26" x14ac:dyDescent="0.2">
      <c r="B15" s="51" t="s">
        <v>13</v>
      </c>
      <c r="D15" s="111">
        <f>HLOOKUP($B15,incroci!$AW$58:$BP$67,10,0)</f>
        <v>191.5</v>
      </c>
      <c r="E15" s="80">
        <f>HLOOKUP($B15,portieri!$C$2:$V$43,42,0)</f>
        <v>6.25</v>
      </c>
      <c r="F15" s="80">
        <f>HLOOKUP($B15,portieri!$C$63:$V$103,41,0)</f>
        <v>6.3157894736842106</v>
      </c>
      <c r="G15" s="79">
        <f>HLOOKUP($B15,portieri!$C$122:$V$162,41,0)</f>
        <v>6.1842105263157894</v>
      </c>
      <c r="H15" s="86">
        <f>HLOOKUP($B15,portieri!$AC$2:$AV$43,42,0)</f>
        <v>46</v>
      </c>
      <c r="I15" s="112">
        <f>HLOOKUP($B15,portieri!$AC$2:$AV$48,46,0)</f>
        <v>18</v>
      </c>
      <c r="J15" s="63">
        <f>HLOOKUP($B15,portieri!$AC$2:$AV$48,47,0)</f>
        <v>28</v>
      </c>
      <c r="L15" s="130">
        <f>HLOOKUP($B15,incroci!$AW$58:$BP$68,11,0)</f>
        <v>94</v>
      </c>
      <c r="M15" s="80">
        <f>HLOOKUP($B15,portieri!$C$2:$V$43,41,0)</f>
        <v>6.2631578947368425</v>
      </c>
      <c r="N15" s="80">
        <f>HLOOKUP($B15,portieri!$C$63:$V$103,40,0)</f>
        <v>6.375</v>
      </c>
      <c r="O15" s="79">
        <f>HLOOKUP($B15,portieri!$C$122:$V$162,40,0)</f>
        <v>6.1</v>
      </c>
      <c r="P15" s="86">
        <f>HLOOKUP($B15,portieri!$AC$2:$AV$53,49,0)</f>
        <v>25</v>
      </c>
      <c r="Q15" s="109">
        <f>HLOOKUP($B15,portieri!$AC$2:$AV$53,51,0)</f>
        <v>7</v>
      </c>
      <c r="R15" s="63">
        <f>HLOOKUP($B15,portieri!$AC$2:$AV$53,52,0)</f>
        <v>18</v>
      </c>
      <c r="T15" s="129">
        <f t="shared" si="0"/>
        <v>97.5</v>
      </c>
      <c r="U15" s="80">
        <f t="shared" si="1"/>
        <v>6.2381578947368421</v>
      </c>
      <c r="V15" s="80">
        <f>(F15*38-N15*18)/20</f>
        <v>6.2625000000000002</v>
      </c>
      <c r="W15" s="80">
        <f>(G15*38-O15*18)/20</f>
        <v>6.26</v>
      </c>
      <c r="X15" s="86">
        <f t="shared" si="2"/>
        <v>21</v>
      </c>
      <c r="Y15" s="115">
        <f>I15-Q15</f>
        <v>11</v>
      </c>
      <c r="Z15" s="63">
        <f>J15-R15</f>
        <v>10</v>
      </c>
    </row>
    <row r="16" spans="2:26" x14ac:dyDescent="0.2">
      <c r="B16" s="69" t="s">
        <v>82</v>
      </c>
      <c r="D16" s="111">
        <f>HLOOKUP($B16,incroci!$C$58:$V$70,13,0)</f>
        <v>190</v>
      </c>
      <c r="E16" s="81">
        <f>HLOOKUP($B16,incroci!$C$44:$V$46,3,0)</f>
        <v>6.0526315789473681</v>
      </c>
      <c r="F16" s="70"/>
      <c r="G16" s="70"/>
      <c r="H16" s="84">
        <f>HLOOKUP($B16,incroci!$C$58:$V$67,2,0)</f>
        <v>40</v>
      </c>
      <c r="I16" s="110"/>
      <c r="J16" s="63"/>
      <c r="L16" s="130">
        <f>HLOOKUP($B16,incroci!$C$58:$V$70,12,0)</f>
        <v>94</v>
      </c>
      <c r="M16" s="79">
        <f>HLOOKUP($B16,incroci!$C$44:$V$46,2,0)</f>
        <v>6.1578947368421053</v>
      </c>
      <c r="N16" s="70"/>
      <c r="O16" s="70"/>
      <c r="P16" s="86">
        <f>HLOOKUP($B16,incroci!$C$58:$V$67,10,0)</f>
        <v>23</v>
      </c>
      <c r="Q16" s="110"/>
      <c r="R16" s="63"/>
      <c r="T16" s="129">
        <f t="shared" si="0"/>
        <v>96</v>
      </c>
      <c r="U16" s="82">
        <f t="shared" si="1"/>
        <v>5.9578947368421051</v>
      </c>
      <c r="V16" s="70"/>
      <c r="W16" s="70"/>
      <c r="X16" s="84">
        <f t="shared" si="2"/>
        <v>17</v>
      </c>
      <c r="Y16" s="110"/>
      <c r="Z16" s="63"/>
    </row>
    <row r="17" spans="2:26" x14ac:dyDescent="0.2">
      <c r="B17" s="74" t="s">
        <v>69</v>
      </c>
      <c r="D17" s="111">
        <f>HLOOKUP($B17,incroci!$C$58:$V$70,13,0)</f>
        <v>190</v>
      </c>
      <c r="E17" s="81">
        <f>HLOOKUP($B17,incroci!$C$44:$V$46,3,0)</f>
        <v>6</v>
      </c>
      <c r="F17" s="70"/>
      <c r="G17" s="70"/>
      <c r="H17" s="84">
        <f>HLOOKUP($B17,incroci!$C$58:$V$67,2,0)</f>
        <v>38</v>
      </c>
      <c r="I17" s="110"/>
      <c r="J17" s="63"/>
      <c r="L17" s="130">
        <f>HLOOKUP($B17,incroci!$C$58:$V$70,12,0)</f>
        <v>92</v>
      </c>
      <c r="M17" s="83">
        <f>HLOOKUP($B17,incroci!$C$44:$V$46,2,0)</f>
        <v>5.8947368421052628</v>
      </c>
      <c r="N17" s="70"/>
      <c r="O17" s="70"/>
      <c r="P17" s="84">
        <f>HLOOKUP($B17,incroci!$C$58:$V$67,10,0)</f>
        <v>20</v>
      </c>
      <c r="Q17" s="110"/>
      <c r="R17" s="63"/>
      <c r="T17" s="129">
        <f t="shared" si="0"/>
        <v>98</v>
      </c>
      <c r="U17" s="81">
        <f t="shared" si="1"/>
        <v>6.0947368421052639</v>
      </c>
      <c r="V17" s="70"/>
      <c r="W17" s="70"/>
      <c r="X17" s="84">
        <f t="shared" si="2"/>
        <v>18</v>
      </c>
      <c r="Y17" s="110"/>
      <c r="Z17" s="63"/>
    </row>
    <row r="18" spans="2:26" x14ac:dyDescent="0.2">
      <c r="B18" s="74" t="s">
        <v>61</v>
      </c>
      <c r="D18" s="111">
        <f>HLOOKUP($B18,incroci!$C$58:$V$70,13,0)</f>
        <v>190</v>
      </c>
      <c r="E18" s="79">
        <f>HLOOKUP($B18,incroci!$C$44:$V$46,3,0)</f>
        <v>6.1315789473684212</v>
      </c>
      <c r="F18" s="70"/>
      <c r="G18" s="70"/>
      <c r="H18" s="86">
        <f>HLOOKUP($B18,incroci!$C$58:$V$67,2,0)</f>
        <v>43</v>
      </c>
      <c r="I18" s="110"/>
      <c r="J18" s="63"/>
      <c r="L18" s="130">
        <f>HLOOKUP($B18,incroci!$C$58:$V$70,12,0)</f>
        <v>94</v>
      </c>
      <c r="M18" s="79">
        <f>HLOOKUP($B18,incroci!$C$44:$V$46,2,0)</f>
        <v>6.1052631578947372</v>
      </c>
      <c r="N18" s="70"/>
      <c r="O18" s="70"/>
      <c r="P18" s="86">
        <f>HLOOKUP($B18,incroci!$C$58:$V$67,10,0)</f>
        <v>22</v>
      </c>
      <c r="Q18" s="110"/>
      <c r="R18" s="63"/>
      <c r="T18" s="129">
        <f t="shared" si="0"/>
        <v>96</v>
      </c>
      <c r="U18" s="79">
        <f t="shared" si="1"/>
        <v>6.1552631578947361</v>
      </c>
      <c r="V18" s="70"/>
      <c r="W18" s="70"/>
      <c r="X18" s="86">
        <f t="shared" si="2"/>
        <v>21</v>
      </c>
      <c r="Y18" s="110"/>
      <c r="Z18" s="63"/>
    </row>
    <row r="19" spans="2:26" x14ac:dyDescent="0.2">
      <c r="B19" s="51" t="s">
        <v>10</v>
      </c>
      <c r="D19" s="113">
        <f>HLOOKUP($B19,incroci!$AW$58:$BP$67,10,0)</f>
        <v>188.5</v>
      </c>
      <c r="E19" s="82">
        <f>HLOOKUP($B19,portieri!$C$2:$V$43,42,0)</f>
        <v>5.9868421052631575</v>
      </c>
      <c r="F19" s="81">
        <f>HLOOKUP($B19,portieri!$C$63:$V$103,41,0)</f>
        <v>6</v>
      </c>
      <c r="G19" s="82">
        <f>HLOOKUP($B19,portieri!$C$122:$V$162,41,0)</f>
        <v>5.9736842105263159</v>
      </c>
      <c r="H19" s="84">
        <f>HLOOKUP($B19,portieri!$AC$2:$AV$43,42,0)</f>
        <v>39</v>
      </c>
      <c r="I19" s="109">
        <f>HLOOKUP($B19,portieri!$AC$2:$AV$48,46,0)</f>
        <v>15</v>
      </c>
      <c r="J19" s="63">
        <f>HLOOKUP($B19,portieri!$AC$2:$AV$48,47,0)</f>
        <v>24</v>
      </c>
      <c r="L19" s="131">
        <f>HLOOKUP($B19,incroci!$AW$58:$BP$68,11,0)</f>
        <v>81</v>
      </c>
      <c r="M19" s="83">
        <f>HLOOKUP($B19,portieri!$C$2:$V$43,41,0)</f>
        <v>5.6842105263157894</v>
      </c>
      <c r="N19" s="83">
        <f>HLOOKUP($B19,portieri!$C$63:$V$103,40,0)</f>
        <v>5.7777777777777777</v>
      </c>
      <c r="O19" s="83">
        <f>HLOOKUP($B19,portieri!$C$122:$V$162,40,0)</f>
        <v>5.5</v>
      </c>
      <c r="P19" s="88">
        <f>HLOOKUP($B19,portieri!$AC$2:$AV$53,49,0)</f>
        <v>27</v>
      </c>
      <c r="Q19" s="112">
        <f>HLOOKUP($B19,portieri!$AC$2:$AV$53,51,0)</f>
        <v>9</v>
      </c>
      <c r="R19" s="63">
        <f>HLOOKUP($B19,portieri!$AC$2:$AV$53,52,0)</f>
        <v>18</v>
      </c>
      <c r="T19" s="128">
        <f t="shared" si="0"/>
        <v>107.5</v>
      </c>
      <c r="U19" s="80">
        <f t="shared" si="1"/>
        <v>6.2592105263157896</v>
      </c>
      <c r="V19" s="80">
        <f>(F19*38-N19*18)/20</f>
        <v>6.2</v>
      </c>
      <c r="W19" s="80">
        <f>(G19*38-O19*18)/20</f>
        <v>6.4</v>
      </c>
      <c r="X19" s="85">
        <f t="shared" si="2"/>
        <v>12</v>
      </c>
      <c r="Y19" s="109">
        <f>I19-Q19</f>
        <v>6</v>
      </c>
      <c r="Z19" s="63">
        <f>J19-R19</f>
        <v>6</v>
      </c>
    </row>
    <row r="20" spans="2:26" x14ac:dyDescent="0.2">
      <c r="B20" s="69" t="s">
        <v>87</v>
      </c>
      <c r="D20" s="113">
        <f>HLOOKUP($B20,incroci!$C$58:$V$70,13,0)</f>
        <v>188.5</v>
      </c>
      <c r="E20" s="81">
        <f>HLOOKUP($B20,incroci!$C$44:$V$46,3,0)</f>
        <v>6.0657894736842106</v>
      </c>
      <c r="F20" s="70"/>
      <c r="G20" s="70"/>
      <c r="H20" s="86">
        <f>HLOOKUP($B20,incroci!$C$58:$V$67,2,0)</f>
        <v>42</v>
      </c>
      <c r="I20" s="110"/>
      <c r="J20" s="63"/>
      <c r="L20" s="130">
        <f>HLOOKUP($B20,incroci!$C$58:$V$70,12,0)</f>
        <v>94</v>
      </c>
      <c r="M20" s="79">
        <f>HLOOKUP($B20,incroci!$C$44:$V$46,2,0)</f>
        <v>6.1052631578947372</v>
      </c>
      <c r="N20" s="70"/>
      <c r="O20" s="70"/>
      <c r="P20" s="86">
        <f>HLOOKUP($B20,incroci!$C$58:$V$67,10,0)</f>
        <v>22</v>
      </c>
      <c r="Q20" s="110"/>
      <c r="R20" s="63"/>
      <c r="T20" s="129">
        <f t="shared" si="0"/>
        <v>94.5</v>
      </c>
      <c r="U20" s="81">
        <f t="shared" si="1"/>
        <v>6.0302631578947361</v>
      </c>
      <c r="V20" s="70"/>
      <c r="W20" s="70"/>
      <c r="X20" s="84">
        <f t="shared" si="2"/>
        <v>20</v>
      </c>
      <c r="Y20" s="110"/>
      <c r="Z20" s="63"/>
    </row>
    <row r="21" spans="2:26" x14ac:dyDescent="0.2">
      <c r="B21" s="69" t="s">
        <v>86</v>
      </c>
      <c r="D21" s="113">
        <f>HLOOKUP($B21,incroci!$C$58:$V$70,13,0)</f>
        <v>187</v>
      </c>
      <c r="E21" s="81">
        <f>HLOOKUP($B21,incroci!$C$44:$V$46,3,0)</f>
        <v>6</v>
      </c>
      <c r="F21" s="70"/>
      <c r="G21" s="70"/>
      <c r="H21" s="86">
        <f>HLOOKUP($B21,incroci!$C$58:$V$67,2,0)</f>
        <v>41</v>
      </c>
      <c r="I21" s="110"/>
      <c r="J21" s="63"/>
      <c r="L21" s="130">
        <f>HLOOKUP($B21,incroci!$C$58:$V$70,12,0)</f>
        <v>90</v>
      </c>
      <c r="M21" s="81">
        <f>HLOOKUP($B21,incroci!$C$44:$V$46,2,0)</f>
        <v>6</v>
      </c>
      <c r="N21" s="70"/>
      <c r="O21" s="70"/>
      <c r="P21" s="86">
        <f>HLOOKUP($B21,incroci!$C$58:$V$67,10,0)</f>
        <v>24</v>
      </c>
      <c r="Q21" s="110"/>
      <c r="R21" s="63"/>
      <c r="T21" s="129">
        <f t="shared" si="0"/>
        <v>97</v>
      </c>
      <c r="U21" s="81">
        <f t="shared" si="1"/>
        <v>6</v>
      </c>
      <c r="V21" s="70"/>
      <c r="W21" s="70"/>
      <c r="X21" s="84">
        <f t="shared" si="2"/>
        <v>17</v>
      </c>
      <c r="Y21" s="110"/>
      <c r="Z21" s="63"/>
    </row>
    <row r="22" spans="2:26" x14ac:dyDescent="0.2">
      <c r="B22" s="51" t="s">
        <v>3</v>
      </c>
      <c r="D22" s="113">
        <f>HLOOKUP($B22,incroci!$AW$58:$BP$67,10,0)</f>
        <v>186.5</v>
      </c>
      <c r="E22" s="79">
        <f>HLOOKUP($B22,portieri!$C$2:$V$43,42,0)</f>
        <v>6.1184210526315788</v>
      </c>
      <c r="F22" s="80">
        <f>HLOOKUP($B22,portieri!$C$63:$V$103,41,0)</f>
        <v>6.2368421052631575</v>
      </c>
      <c r="G22" s="81">
        <f>HLOOKUP($B22,portieri!$C$122:$V$162,41,0)</f>
        <v>6</v>
      </c>
      <c r="H22" s="86">
        <f>HLOOKUP($B22,portieri!$AC$2:$AV$43,42,0)</f>
        <v>46</v>
      </c>
      <c r="I22" s="109">
        <f>HLOOKUP($B22,portieri!$AC$2:$AV$48,46,0)</f>
        <v>15</v>
      </c>
      <c r="J22" s="63">
        <f>HLOOKUP($B22,portieri!$AC$2:$AV$48,47,0)</f>
        <v>31</v>
      </c>
      <c r="L22" s="132">
        <f>HLOOKUP($B22,incroci!$AW$58:$BP$68,11,0)</f>
        <v>88.5</v>
      </c>
      <c r="M22" s="81">
        <f>HLOOKUP($B22,portieri!$C$2:$V$43,41,0)</f>
        <v>6.0789473684210522</v>
      </c>
      <c r="N22" s="80">
        <f>HLOOKUP($B22,portieri!$C$63:$V$103,40,0)</f>
        <v>6.333333333333333</v>
      </c>
      <c r="O22" s="83">
        <f>HLOOKUP($B22,portieri!$C$122:$V$162,40,0)</f>
        <v>5.833333333333333</v>
      </c>
      <c r="P22" s="88">
        <f>HLOOKUP($B22,portieri!$AC$2:$AV$53,49,0)</f>
        <v>27</v>
      </c>
      <c r="Q22" s="112">
        <f>HLOOKUP($B22,portieri!$AC$2:$AV$53,51,0)</f>
        <v>9</v>
      </c>
      <c r="R22" s="63">
        <f>HLOOKUP($B22,portieri!$AC$2:$AV$53,52,0)</f>
        <v>18</v>
      </c>
      <c r="T22" s="129">
        <f t="shared" si="0"/>
        <v>98</v>
      </c>
      <c r="U22" s="79">
        <f t="shared" si="1"/>
        <v>6.1539473684210524</v>
      </c>
      <c r="V22" s="79">
        <f>(F22*38-N22*18)/20</f>
        <v>6.15</v>
      </c>
      <c r="W22" s="79">
        <f>(G22*38-O22*18)/20</f>
        <v>6.15</v>
      </c>
      <c r="X22" s="84">
        <f t="shared" si="2"/>
        <v>19</v>
      </c>
      <c r="Y22" s="109">
        <f>I22-Q22</f>
        <v>6</v>
      </c>
      <c r="Z22" s="63">
        <f>J22-R22</f>
        <v>13</v>
      </c>
    </row>
    <row r="23" spans="2:26" x14ac:dyDescent="0.2">
      <c r="B23" s="77" t="s">
        <v>60</v>
      </c>
      <c r="D23" s="113">
        <f>HLOOKUP($B23,incroci!$C$58:$V$70,13,0)</f>
        <v>186.5</v>
      </c>
      <c r="E23" s="82">
        <f>HLOOKUP($B23,incroci!$C$44:$V$46,3,0)</f>
        <v>5.9605263157894735</v>
      </c>
      <c r="F23" s="70"/>
      <c r="G23" s="70"/>
      <c r="H23" s="84">
        <f>HLOOKUP($B23,incroci!$C$58:$V$67,2,0)</f>
        <v>40</v>
      </c>
      <c r="I23" s="110"/>
      <c r="J23" s="63"/>
      <c r="L23" s="130">
        <f>HLOOKUP($B23,incroci!$C$58:$V$70,12,0)</f>
        <v>91.5</v>
      </c>
      <c r="M23" s="83">
        <f>HLOOKUP($B23,incroci!$C$44:$V$46,2,0)</f>
        <v>5.8684210526315788</v>
      </c>
      <c r="N23" s="70"/>
      <c r="O23" s="70"/>
      <c r="P23" s="84">
        <f>HLOOKUP($B23,incroci!$C$58:$V$67,10,0)</f>
        <v>20</v>
      </c>
      <c r="Q23" s="110"/>
      <c r="R23" s="63"/>
      <c r="T23" s="129">
        <f t="shared" si="0"/>
        <v>95</v>
      </c>
      <c r="U23" s="81">
        <f t="shared" si="1"/>
        <v>6.0434210526315795</v>
      </c>
      <c r="V23" s="70"/>
      <c r="W23" s="70"/>
      <c r="X23" s="84">
        <f t="shared" si="2"/>
        <v>20</v>
      </c>
      <c r="Y23" s="110"/>
      <c r="Z23" s="63"/>
    </row>
    <row r="24" spans="2:26" x14ac:dyDescent="0.2">
      <c r="B24" s="69" t="s">
        <v>85</v>
      </c>
      <c r="D24" s="113">
        <f>HLOOKUP($B24,incroci!$C$58:$V$70,13,0)</f>
        <v>186.5</v>
      </c>
      <c r="E24" s="81">
        <f>HLOOKUP($B24,incroci!$C$44:$V$46,3,0)</f>
        <v>6.0657894736842106</v>
      </c>
      <c r="F24" s="70"/>
      <c r="G24" s="70"/>
      <c r="H24" s="86">
        <f>HLOOKUP($B24,incroci!$C$58:$V$67,2,0)</f>
        <v>44</v>
      </c>
      <c r="I24" s="110"/>
      <c r="J24" s="63"/>
      <c r="L24" s="129">
        <f>HLOOKUP($B24,incroci!$C$58:$V$70,12,0)</f>
        <v>95</v>
      </c>
      <c r="M24" s="80">
        <f>HLOOKUP($B24,incroci!$C$44:$V$46,2,0)</f>
        <v>6.2105263157894735</v>
      </c>
      <c r="N24" s="70"/>
      <c r="O24" s="70"/>
      <c r="P24" s="86">
        <f>HLOOKUP($B24,incroci!$C$58:$V$67,10,0)</f>
        <v>23</v>
      </c>
      <c r="Q24" s="110"/>
      <c r="R24" s="63"/>
      <c r="T24" s="130">
        <f t="shared" si="0"/>
        <v>91.5</v>
      </c>
      <c r="U24" s="82">
        <f t="shared" si="1"/>
        <v>5.935526315789474</v>
      </c>
      <c r="V24" s="70"/>
      <c r="W24" s="70"/>
      <c r="X24" s="86">
        <f t="shared" si="2"/>
        <v>21</v>
      </c>
      <c r="Y24" s="110"/>
      <c r="Z24" s="63"/>
    </row>
    <row r="25" spans="2:26" x14ac:dyDescent="0.2">
      <c r="B25" s="69" t="s">
        <v>83</v>
      </c>
      <c r="D25" s="113">
        <f>HLOOKUP($B25,incroci!$C$58:$V$70,13,0)</f>
        <v>185</v>
      </c>
      <c r="E25" s="81">
        <f>HLOOKUP($B25,incroci!$C$44:$V$46,3,0)</f>
        <v>6.0789473684210522</v>
      </c>
      <c r="F25" s="70"/>
      <c r="G25" s="70"/>
      <c r="H25" s="86">
        <f>HLOOKUP($B25,incroci!$C$58:$V$67,2,0)</f>
        <v>46</v>
      </c>
      <c r="I25" s="110"/>
      <c r="J25" s="63"/>
      <c r="L25" s="130">
        <f>HLOOKUP($B25,incroci!$C$58:$V$70,12,0)</f>
        <v>93.5</v>
      </c>
      <c r="M25" s="81">
        <f>HLOOKUP($B25,incroci!$C$44:$V$46,2,0)</f>
        <v>6.0263157894736841</v>
      </c>
      <c r="N25" s="70"/>
      <c r="O25" s="70"/>
      <c r="P25" s="86">
        <f>HLOOKUP($B25,incroci!$C$58:$V$67,10,0)</f>
        <v>21</v>
      </c>
      <c r="Q25" s="110"/>
      <c r="R25" s="63"/>
      <c r="T25" s="130">
        <f t="shared" si="0"/>
        <v>91.5</v>
      </c>
      <c r="U25" s="79">
        <f t="shared" si="1"/>
        <v>6.1263157894736828</v>
      </c>
      <c r="V25" s="70"/>
      <c r="W25" s="70"/>
      <c r="X25" s="86">
        <f t="shared" si="2"/>
        <v>25</v>
      </c>
      <c r="Y25" s="110"/>
      <c r="Z25" s="63"/>
    </row>
    <row r="26" spans="2:26" x14ac:dyDescent="0.2">
      <c r="B26" s="51" t="s">
        <v>16</v>
      </c>
      <c r="D26" s="113">
        <f>HLOOKUP($B26,incroci!$AW$58:$BP$67,10,0)</f>
        <v>184.5</v>
      </c>
      <c r="E26" s="81">
        <f>HLOOKUP($B26,portieri!$C$2:$V$43,42,0)</f>
        <v>6.0394736842105265</v>
      </c>
      <c r="F26" s="82">
        <f>HLOOKUP($B26,portieri!$C$63:$V$103,41,0)</f>
        <v>5.9736842105263159</v>
      </c>
      <c r="G26" s="79">
        <f>HLOOKUP($B26,portieri!$C$122:$V$162,41,0)</f>
        <v>6.1052631578947372</v>
      </c>
      <c r="H26" s="86">
        <f>HLOOKUP($B26,portieri!$AC$2:$AV$43,42,0)</f>
        <v>45</v>
      </c>
      <c r="I26" s="109">
        <f>HLOOKUP($B26,portieri!$AC$2:$AV$48,46,0)</f>
        <v>16</v>
      </c>
      <c r="J26" s="63">
        <f>HLOOKUP($B26,portieri!$AC$2:$AV$48,47,0)</f>
        <v>29</v>
      </c>
      <c r="L26" s="132">
        <f>HLOOKUP($B26,incroci!$AW$58:$BP$68,11,0)</f>
        <v>88.5</v>
      </c>
      <c r="M26" s="81">
        <f>HLOOKUP($B26,portieri!$C$2:$V$43,41,0)</f>
        <v>6.0263157894736841</v>
      </c>
      <c r="N26" s="83">
        <f>HLOOKUP($B26,portieri!$C$63:$V$103,40,0)</f>
        <v>5.75</v>
      </c>
      <c r="O26" s="79">
        <f>HLOOKUP($B26,portieri!$C$122:$V$162,40,0)</f>
        <v>6.15</v>
      </c>
      <c r="P26" s="88">
        <f>HLOOKUP($B26,portieri!$AC$2:$AV$53,49,0)</f>
        <v>26</v>
      </c>
      <c r="Q26" s="115">
        <f>HLOOKUP($B26,portieri!$AC$2:$AV$53,51,0)</f>
        <v>11</v>
      </c>
      <c r="R26" s="63">
        <f>HLOOKUP($B26,portieri!$AC$2:$AV$53,52,0)</f>
        <v>15</v>
      </c>
      <c r="T26" s="129">
        <f t="shared" si="0"/>
        <v>96</v>
      </c>
      <c r="U26" s="81">
        <f t="shared" si="1"/>
        <v>6.0513157894736844</v>
      </c>
      <c r="V26" s="79">
        <f>(F26*38-N26*18)/20</f>
        <v>6.1749999999999998</v>
      </c>
      <c r="W26" s="81">
        <f>(G26*38-O26*18)/20</f>
        <v>6.0649999999999995</v>
      </c>
      <c r="X26" s="84">
        <f t="shared" si="2"/>
        <v>19</v>
      </c>
      <c r="Y26" s="109">
        <f>I26-Q26</f>
        <v>5</v>
      </c>
      <c r="Z26" s="63">
        <f>J26-R26</f>
        <v>14</v>
      </c>
    </row>
    <row r="27" spans="2:26" x14ac:dyDescent="0.2">
      <c r="B27" s="69" t="s">
        <v>80</v>
      </c>
      <c r="D27" s="113">
        <f>HLOOKUP($B27,incroci!$C$58:$V$70,13,0)</f>
        <v>184.5</v>
      </c>
      <c r="E27" s="82">
        <f>HLOOKUP($B27,incroci!$C$44:$V$46,3,0)</f>
        <v>5.9605263157894735</v>
      </c>
      <c r="F27" s="70"/>
      <c r="G27" s="70"/>
      <c r="H27" s="86">
        <f>HLOOKUP($B27,incroci!$C$58:$V$67,2,0)</f>
        <v>42</v>
      </c>
      <c r="I27" s="110"/>
      <c r="J27" s="63"/>
      <c r="L27" s="130">
        <f>HLOOKUP($B27,incroci!$C$58:$V$70,12,0)</f>
        <v>90</v>
      </c>
      <c r="M27" s="82">
        <f>HLOOKUP($B27,incroci!$C$44:$V$46,2,0)</f>
        <v>5.9473684210526319</v>
      </c>
      <c r="N27" s="70"/>
      <c r="O27" s="70"/>
      <c r="P27" s="86">
        <f>HLOOKUP($B27,incroci!$C$58:$V$67,10,0)</f>
        <v>23</v>
      </c>
      <c r="Q27" s="110"/>
      <c r="R27" s="63"/>
      <c r="T27" s="129">
        <f t="shared" si="0"/>
        <v>94.5</v>
      </c>
      <c r="U27" s="82">
        <f t="shared" si="1"/>
        <v>5.9723684210526313</v>
      </c>
      <c r="V27" s="70"/>
      <c r="W27" s="70"/>
      <c r="X27" s="84">
        <f t="shared" si="2"/>
        <v>19</v>
      </c>
      <c r="Y27" s="110"/>
      <c r="Z27" s="63"/>
    </row>
    <row r="28" spans="2:26" x14ac:dyDescent="0.2">
      <c r="B28" s="69" t="s">
        <v>89</v>
      </c>
      <c r="D28" s="113">
        <f>HLOOKUP($B28,incroci!$C$58:$V$70,13,0)</f>
        <v>184</v>
      </c>
      <c r="E28" s="82">
        <f>HLOOKUP($B28,incroci!$C$44:$V$46,3,0)</f>
        <v>5.9210526315789478</v>
      </c>
      <c r="F28" s="70"/>
      <c r="G28" s="70"/>
      <c r="H28" s="86">
        <f>HLOOKUP($B28,incroci!$C$58:$V$67,2,0)</f>
        <v>41</v>
      </c>
      <c r="I28" s="110"/>
      <c r="J28" s="63"/>
      <c r="L28" s="132">
        <f>HLOOKUP($B28,incroci!$C$58:$V$70,12,0)</f>
        <v>87.5</v>
      </c>
      <c r="M28" s="83">
        <f>HLOOKUP($B28,incroci!$C$44:$V$46,2,0)</f>
        <v>5.7631578947368425</v>
      </c>
      <c r="N28" s="70"/>
      <c r="O28" s="70"/>
      <c r="P28" s="86">
        <f>HLOOKUP($B28,incroci!$C$58:$V$67,10,0)</f>
        <v>22</v>
      </c>
      <c r="Q28" s="110"/>
      <c r="R28" s="63"/>
      <c r="T28" s="129">
        <f t="shared" si="0"/>
        <v>96.5</v>
      </c>
      <c r="U28" s="81">
        <f t="shared" si="1"/>
        <v>6.0631578947368432</v>
      </c>
      <c r="V28" s="70"/>
      <c r="W28" s="70"/>
      <c r="X28" s="84">
        <f t="shared" si="2"/>
        <v>19</v>
      </c>
      <c r="Y28" s="110"/>
      <c r="Z28" s="63"/>
    </row>
    <row r="29" spans="2:26" x14ac:dyDescent="0.2">
      <c r="B29" s="51" t="s">
        <v>4</v>
      </c>
      <c r="D29" s="113">
        <f>HLOOKUP($B29,incroci!$AW$58:$BP$67,10,0)</f>
        <v>182.5</v>
      </c>
      <c r="E29" s="79">
        <f>HLOOKUP($B29,portieri!$C$2:$V$43,42,0)</f>
        <v>6.1710526315789478</v>
      </c>
      <c r="F29" s="80">
        <f>HLOOKUP($B29,portieri!$C$63:$V$103,41,0)</f>
        <v>6.2105263157894735</v>
      </c>
      <c r="G29" s="79">
        <f>HLOOKUP($B29,portieri!$C$122:$V$162,41,0)</f>
        <v>6.1315789473684212</v>
      </c>
      <c r="H29" s="88">
        <f>HLOOKUP($B29,portieri!$AC$2:$AV$43,42,0)</f>
        <v>52</v>
      </c>
      <c r="I29" s="109">
        <f>HLOOKUP($B29,portieri!$AC$2:$AV$48,46,0)</f>
        <v>16</v>
      </c>
      <c r="J29" s="63">
        <f>HLOOKUP($B29,portieri!$AC$2:$AV$48,47,0)</f>
        <v>36</v>
      </c>
      <c r="L29" s="130">
        <f>HLOOKUP($B29,incroci!$AW$58:$BP$68,11,0)</f>
        <v>89.5</v>
      </c>
      <c r="M29" s="80">
        <f>HLOOKUP($B29,portieri!$C$2:$V$43,41,0)</f>
        <v>6.2368421052631575</v>
      </c>
      <c r="N29" s="81">
        <f>HLOOKUP($B29,portieri!$C$63:$V$103,40,0)</f>
        <v>6.0555555555555554</v>
      </c>
      <c r="O29" s="80">
        <f>HLOOKUP($B29,portieri!$C$122:$V$162,40,0)</f>
        <v>6.3888888888888893</v>
      </c>
      <c r="P29" s="88">
        <f>HLOOKUP($B29,portieri!$AC$2:$AV$53,49,0)</f>
        <v>29</v>
      </c>
      <c r="Q29" s="112">
        <f>HLOOKUP($B29,portieri!$AC$2:$AV$53,51,0)</f>
        <v>9</v>
      </c>
      <c r="R29" s="63">
        <f>HLOOKUP($B29,portieri!$AC$2:$AV$53,52,0)</f>
        <v>20</v>
      </c>
      <c r="T29" s="130">
        <f t="shared" si="0"/>
        <v>93</v>
      </c>
      <c r="U29" s="79">
        <f t="shared" si="1"/>
        <v>6.1118421052631593</v>
      </c>
      <c r="V29" s="80">
        <f>(F29*38-N29*18)/20</f>
        <v>6.35</v>
      </c>
      <c r="W29" s="82">
        <f>(G29*38-O29*18)/20</f>
        <v>5.9</v>
      </c>
      <c r="X29" s="86">
        <f t="shared" si="2"/>
        <v>23</v>
      </c>
      <c r="Y29" s="109">
        <f>I29-Q29</f>
        <v>7</v>
      </c>
      <c r="Z29" s="63">
        <f>J29-R29</f>
        <v>16</v>
      </c>
    </row>
    <row r="30" spans="2:26" x14ac:dyDescent="0.2">
      <c r="B30" s="51" t="s">
        <v>5</v>
      </c>
      <c r="D30" s="113">
        <f>HLOOKUP($B30,incroci!$AW$58:$BP$67,10,0)</f>
        <v>182</v>
      </c>
      <c r="E30" s="82">
        <f>HLOOKUP($B30,portieri!$C$2:$V$43,42,0)</f>
        <v>5.9473684210526319</v>
      </c>
      <c r="F30" s="79">
        <f>HLOOKUP($B30,portieri!$C$63:$V$103,41,0)</f>
        <v>6.1052631578947372</v>
      </c>
      <c r="G30" s="83">
        <f>HLOOKUP($B30,portieri!$C$122:$V$162,41,0)</f>
        <v>5.7894736842105265</v>
      </c>
      <c r="H30" s="86">
        <f>HLOOKUP($B30,portieri!$AC$2:$AV$43,42,0)</f>
        <v>44</v>
      </c>
      <c r="I30" s="112">
        <f>HLOOKUP($B30,portieri!$AC$2:$AV$48,46,0)</f>
        <v>19</v>
      </c>
      <c r="J30" s="63">
        <f>HLOOKUP($B30,portieri!$AC$2:$AV$48,47,0)</f>
        <v>25</v>
      </c>
      <c r="L30" s="129">
        <f>HLOOKUP($B30,incroci!$AW$58:$BP$68,11,0)</f>
        <v>94.5</v>
      </c>
      <c r="M30" s="81">
        <f>HLOOKUP($B30,portieri!$C$2:$V$43,41,0)</f>
        <v>6.0789473684210522</v>
      </c>
      <c r="N30" s="79">
        <f>HLOOKUP($B30,portieri!$C$63:$V$103,40,0)</f>
        <v>6.1111111111111107</v>
      </c>
      <c r="O30" s="81">
        <f>HLOOKUP($B30,portieri!$C$122:$V$162,40,0)</f>
        <v>6.0555555555555554</v>
      </c>
      <c r="P30" s="86">
        <f>HLOOKUP($B30,portieri!$AC$2:$AV$53,49,0)</f>
        <v>21</v>
      </c>
      <c r="Q30" s="109">
        <f>HLOOKUP($B30,portieri!$AC$2:$AV$53,51,0)</f>
        <v>8</v>
      </c>
      <c r="R30" s="63">
        <f>HLOOKUP($B30,portieri!$AC$2:$AV$53,52,0)</f>
        <v>13</v>
      </c>
      <c r="T30" s="132">
        <f t="shared" si="0"/>
        <v>87.5</v>
      </c>
      <c r="U30" s="83">
        <f t="shared" si="1"/>
        <v>5.8289473684210531</v>
      </c>
      <c r="V30" s="79">
        <f>(F30*38-N30*18)/20</f>
        <v>6.1</v>
      </c>
      <c r="W30" s="83">
        <f>(G30*38-O30*18)/20</f>
        <v>5.55</v>
      </c>
      <c r="X30" s="86">
        <f t="shared" si="2"/>
        <v>23</v>
      </c>
      <c r="Y30" s="115">
        <f>I30-Q30</f>
        <v>11</v>
      </c>
      <c r="Z30" s="63">
        <f>J30-R30</f>
        <v>12</v>
      </c>
    </row>
    <row r="31" spans="2:26" x14ac:dyDescent="0.2">
      <c r="B31" s="69" t="s">
        <v>88</v>
      </c>
      <c r="D31" s="113">
        <f>HLOOKUP($B31,incroci!$C$58:$V$70,13,0)</f>
        <v>182</v>
      </c>
      <c r="E31" s="82">
        <f>HLOOKUP($B31,incroci!$C$44:$V$46,3,0)</f>
        <v>5.9210526315789478</v>
      </c>
      <c r="F31" s="70"/>
      <c r="G31" s="70"/>
      <c r="H31" s="86">
        <f>HLOOKUP($B31,incroci!$C$58:$V$67,2,0)</f>
        <v>43</v>
      </c>
      <c r="I31" s="110"/>
      <c r="J31" s="63"/>
      <c r="L31" s="131">
        <f>HLOOKUP($B31,incroci!$C$58:$V$70,12,0)</f>
        <v>82</v>
      </c>
      <c r="M31" s="83">
        <f>HLOOKUP($B31,incroci!$C$44:$V$46,2,0)</f>
        <v>5.8947368421052628</v>
      </c>
      <c r="N31" s="70"/>
      <c r="O31" s="70"/>
      <c r="P31" s="88">
        <f>HLOOKUP($B31,incroci!$C$58:$V$67,10,0)</f>
        <v>30</v>
      </c>
      <c r="Q31" s="110"/>
      <c r="R31" s="63"/>
      <c r="T31" s="128">
        <f t="shared" si="0"/>
        <v>100</v>
      </c>
      <c r="U31" s="82">
        <f t="shared" si="1"/>
        <v>5.9447368421052653</v>
      </c>
      <c r="V31" s="70"/>
      <c r="W31" s="70"/>
      <c r="X31" s="85">
        <f t="shared" si="2"/>
        <v>13</v>
      </c>
      <c r="Y31" s="110"/>
      <c r="Z31" s="63"/>
    </row>
    <row r="32" spans="2:26" x14ac:dyDescent="0.2">
      <c r="B32" s="51" t="s">
        <v>7</v>
      </c>
      <c r="D32" s="113">
        <f>HLOOKUP($B32,incroci!$AW$58:$BP$67,10,0)</f>
        <v>181.5</v>
      </c>
      <c r="E32" s="80">
        <f>HLOOKUP($B32,portieri!$C$2:$V$43,42,0)</f>
        <v>6.2763157894736841</v>
      </c>
      <c r="F32" s="79">
        <f>HLOOKUP($B32,portieri!$C$63:$V$103,41,0)</f>
        <v>6.1578947368421053</v>
      </c>
      <c r="G32" s="80">
        <f>HLOOKUP($B32,portieri!$C$122:$V$162,41,0)</f>
        <v>6.3947368421052628</v>
      </c>
      <c r="H32" s="88">
        <f>HLOOKUP($B32,portieri!$AC$2:$AV$43,42,0)</f>
        <v>57</v>
      </c>
      <c r="I32" s="114">
        <f>HLOOKUP($B32,portieri!$AC$2:$AV$48,46,0)</f>
        <v>31</v>
      </c>
      <c r="J32" s="63">
        <f>HLOOKUP($B32,portieri!$AC$2:$AV$48,47,0)</f>
        <v>26</v>
      </c>
      <c r="L32" s="129">
        <f>HLOOKUP($B32,incroci!$AW$58:$BP$68,11,0)</f>
        <v>98</v>
      </c>
      <c r="M32" s="80">
        <f>HLOOKUP($B32,portieri!$C$2:$V$43,41,0)</f>
        <v>6.3157894736842106</v>
      </c>
      <c r="N32" s="80">
        <f>HLOOKUP($B32,portieri!$C$63:$V$103,40,0)</f>
        <v>6.2222222222222223</v>
      </c>
      <c r="O32" s="80">
        <f>HLOOKUP($B32,portieri!$C$122:$V$162,40,0)</f>
        <v>6.5</v>
      </c>
      <c r="P32" s="86">
        <f>HLOOKUP($B32,portieri!$AC$2:$AV$53,49,0)</f>
        <v>22</v>
      </c>
      <c r="Q32" s="115">
        <f>HLOOKUP($B32,portieri!$AC$2:$AV$53,51,0)</f>
        <v>12</v>
      </c>
      <c r="R32" s="63">
        <f>HLOOKUP($B32,portieri!$AC$2:$AV$53,52,0)</f>
        <v>10</v>
      </c>
      <c r="T32" s="131">
        <f t="shared" si="0"/>
        <v>83.5</v>
      </c>
      <c r="U32" s="80">
        <f t="shared" si="1"/>
        <v>6.2407894736842104</v>
      </c>
      <c r="V32" s="79">
        <f t="shared" ref="V32:W34" si="3">(F32*38-N32*18)/20</f>
        <v>6.1</v>
      </c>
      <c r="W32" s="80">
        <f t="shared" si="3"/>
        <v>6.3</v>
      </c>
      <c r="X32" s="87">
        <f t="shared" si="2"/>
        <v>35</v>
      </c>
      <c r="Y32" s="114">
        <f t="shared" ref="Y32:Z34" si="4">I32-Q32</f>
        <v>19</v>
      </c>
      <c r="Z32" s="63">
        <f t="shared" si="4"/>
        <v>16</v>
      </c>
    </row>
    <row r="33" spans="2:26" x14ac:dyDescent="0.2">
      <c r="B33" s="51" t="s">
        <v>15</v>
      </c>
      <c r="D33" s="113">
        <f>HLOOKUP($B33,incroci!$AW$58:$BP$67,10,0)</f>
        <v>180.5</v>
      </c>
      <c r="E33" s="80">
        <f>HLOOKUP($B33,portieri!$C$2:$V$43,42,0)</f>
        <v>6.25</v>
      </c>
      <c r="F33" s="80">
        <f>HLOOKUP($B33,portieri!$C$63:$V$103,41,0)</f>
        <v>6.3947368421052628</v>
      </c>
      <c r="G33" s="79">
        <f>HLOOKUP($B33,portieri!$C$122:$V$162,41,0)</f>
        <v>6.1052631578947372</v>
      </c>
      <c r="H33" s="88">
        <f>HLOOKUP($B33,portieri!$AC$2:$AV$43,42,0)</f>
        <v>57</v>
      </c>
      <c r="I33" s="112">
        <f>HLOOKUP($B33,portieri!$AC$2:$AV$48,46,0)</f>
        <v>19</v>
      </c>
      <c r="J33" s="63">
        <f>HLOOKUP($B33,portieri!$AC$2:$AV$48,47,0)</f>
        <v>38</v>
      </c>
      <c r="L33" s="130">
        <f>HLOOKUP($B33,incroci!$AW$58:$BP$68,11,0)</f>
        <v>91.5</v>
      </c>
      <c r="M33" s="80">
        <f>HLOOKUP($B33,portieri!$C$2:$V$43,41,0)</f>
        <v>6.2894736842105265</v>
      </c>
      <c r="N33" s="80">
        <f>HLOOKUP($B33,portieri!$C$63:$V$103,40,0)</f>
        <v>6.35</v>
      </c>
      <c r="O33" s="80">
        <f>HLOOKUP($B33,portieri!$C$122:$V$162,40,0)</f>
        <v>6.25</v>
      </c>
      <c r="P33" s="88">
        <f>HLOOKUP($B33,portieri!$AC$2:$AV$53,49,0)</f>
        <v>28</v>
      </c>
      <c r="Q33" s="115">
        <f>HLOOKUP($B33,portieri!$AC$2:$AV$53,51,0)</f>
        <v>12</v>
      </c>
      <c r="R33" s="63">
        <f>HLOOKUP($B33,portieri!$AC$2:$AV$53,52,0)</f>
        <v>16</v>
      </c>
      <c r="T33" s="132">
        <f t="shared" si="0"/>
        <v>89</v>
      </c>
      <c r="U33" s="80">
        <f t="shared" si="1"/>
        <v>6.2144736842105264</v>
      </c>
      <c r="V33" s="80">
        <f t="shared" si="3"/>
        <v>6.4349999999999996</v>
      </c>
      <c r="W33" s="82">
        <f t="shared" si="3"/>
        <v>5.9749999999999996</v>
      </c>
      <c r="X33" s="88">
        <f t="shared" si="2"/>
        <v>29</v>
      </c>
      <c r="Y33" s="109">
        <f t="shared" si="4"/>
        <v>7</v>
      </c>
      <c r="Z33" s="63">
        <f t="shared" si="4"/>
        <v>22</v>
      </c>
    </row>
    <row r="34" spans="2:26" x14ac:dyDescent="0.2">
      <c r="B34" s="51" t="s">
        <v>2</v>
      </c>
      <c r="D34" s="113">
        <f>HLOOKUP($B34,incroci!$AW$58:$BP$67,10,0)</f>
        <v>180.5</v>
      </c>
      <c r="E34" s="80">
        <f>HLOOKUP($B34,portieri!$C$2:$V$43,42,0)</f>
        <v>6.1973684210526319</v>
      </c>
      <c r="F34" s="79">
        <f>HLOOKUP($B34,portieri!$C$63:$V$103,41,0)</f>
        <v>6.1578947368421053</v>
      </c>
      <c r="G34" s="80">
        <f>HLOOKUP($B34,portieri!$C$122:$V$162,41,0)</f>
        <v>6.2368421052631575</v>
      </c>
      <c r="H34" s="88">
        <f>HLOOKUP($B34,portieri!$AC$2:$AV$43,42,0)</f>
        <v>55</v>
      </c>
      <c r="I34" s="115">
        <f>HLOOKUP($B34,portieri!$AC$2:$AV$48,46,0)</f>
        <v>24</v>
      </c>
      <c r="J34" s="63">
        <f>HLOOKUP($B34,portieri!$AC$2:$AV$48,47,0)</f>
        <v>31</v>
      </c>
      <c r="L34" s="131">
        <f>HLOOKUP($B34,incroci!$AW$58:$BP$68,11,0)</f>
        <v>80.5</v>
      </c>
      <c r="M34" s="81">
        <f>HLOOKUP($B34,portieri!$C$2:$V$43,41,0)</f>
        <v>6.0789473684210522</v>
      </c>
      <c r="N34" s="79">
        <f>HLOOKUP($B34,portieri!$C$63:$V$103,40,0)</f>
        <v>6.1111111111111107</v>
      </c>
      <c r="O34" s="79">
        <f>HLOOKUP($B34,portieri!$C$122:$V$162,40,0)</f>
        <v>6.1111111111111107</v>
      </c>
      <c r="P34" s="87">
        <f>HLOOKUP($B34,portieri!$AC$2:$AV$53,49,0)</f>
        <v>35</v>
      </c>
      <c r="Q34" s="117">
        <f>HLOOKUP($B34,portieri!$AC$2:$AV$53,51,0)</f>
        <v>14</v>
      </c>
      <c r="R34" s="63">
        <f>HLOOKUP($B34,portieri!$AC$2:$AV$53,52,0)</f>
        <v>21</v>
      </c>
      <c r="T34" s="128">
        <f t="shared" si="0"/>
        <v>100</v>
      </c>
      <c r="U34" s="80">
        <f t="shared" si="1"/>
        <v>6.3039473684210527</v>
      </c>
      <c r="V34" s="80">
        <f t="shared" si="3"/>
        <v>6.2</v>
      </c>
      <c r="W34" s="80">
        <f t="shared" si="3"/>
        <v>6.35</v>
      </c>
      <c r="X34" s="84">
        <f t="shared" si="2"/>
        <v>20</v>
      </c>
      <c r="Y34" s="112">
        <f t="shared" si="4"/>
        <v>10</v>
      </c>
      <c r="Z34" s="63">
        <f t="shared" si="4"/>
        <v>10</v>
      </c>
    </row>
    <row r="35" spans="2:26" x14ac:dyDescent="0.2">
      <c r="B35" s="69" t="s">
        <v>67</v>
      </c>
      <c r="D35" s="113">
        <f>HLOOKUP($B35,incroci!$C$58:$V$70,13,0)</f>
        <v>180.5</v>
      </c>
      <c r="E35" s="82">
        <f>HLOOKUP($B35,incroci!$C$44:$V$46,3,0)</f>
        <v>5.9605263157894735</v>
      </c>
      <c r="F35" s="70"/>
      <c r="G35" s="70"/>
      <c r="H35" s="86">
        <f>HLOOKUP($B35,incroci!$C$58:$V$67,2,0)</f>
        <v>46</v>
      </c>
      <c r="I35" s="110"/>
      <c r="J35" s="63"/>
      <c r="L35" s="130">
        <f>HLOOKUP($B35,incroci!$C$58:$V$70,12,0)</f>
        <v>93.5</v>
      </c>
      <c r="M35" s="81">
        <f>HLOOKUP($B35,incroci!$C$44:$V$46,2,0)</f>
        <v>6.0263157894736841</v>
      </c>
      <c r="N35" s="70"/>
      <c r="O35" s="70"/>
      <c r="P35" s="86">
        <f>HLOOKUP($B35,incroci!$C$58:$V$67,10,0)</f>
        <v>21</v>
      </c>
      <c r="Q35" s="110"/>
      <c r="R35" s="63"/>
      <c r="T35" s="132">
        <f t="shared" si="0"/>
        <v>87</v>
      </c>
      <c r="U35" s="82">
        <f t="shared" si="1"/>
        <v>5.9013157894736841</v>
      </c>
      <c r="V35" s="70"/>
      <c r="W35" s="70"/>
      <c r="X35" s="86">
        <f t="shared" si="2"/>
        <v>25</v>
      </c>
      <c r="Y35" s="110"/>
      <c r="Z35" s="63"/>
    </row>
    <row r="36" spans="2:26" x14ac:dyDescent="0.2">
      <c r="B36" s="51" t="s">
        <v>6</v>
      </c>
      <c r="D36" s="113">
        <f>HLOOKUP($B36,incroci!$AW$58:$BP$67,10,0)</f>
        <v>180</v>
      </c>
      <c r="E36" s="79">
        <f>HLOOKUP($B36,portieri!$C$2:$V$43,42,0)</f>
        <v>6.1052631578947372</v>
      </c>
      <c r="F36" s="81">
        <f>HLOOKUP($B36,portieri!$C$63:$V$103,41,0)</f>
        <v>6.0526315789473681</v>
      </c>
      <c r="G36" s="79">
        <f>HLOOKUP($B36,portieri!$C$122:$V$162,41,0)</f>
        <v>6.1578947368421053</v>
      </c>
      <c r="H36" s="88">
        <f>HLOOKUP($B36,portieri!$AC$2:$AV$43,42,0)</f>
        <v>52</v>
      </c>
      <c r="I36" s="114">
        <f>HLOOKUP($B36,portieri!$AC$2:$AV$48,46,0)</f>
        <v>30</v>
      </c>
      <c r="J36" s="63">
        <f>HLOOKUP($B36,portieri!$AC$2:$AV$48,47,0)</f>
        <v>22</v>
      </c>
      <c r="L36" s="132">
        <f>HLOOKUP($B36,incroci!$AW$58:$BP$68,11,0)</f>
        <v>86.5</v>
      </c>
      <c r="M36" s="79">
        <f>HLOOKUP($B36,portieri!$C$2:$V$43,41,0)</f>
        <v>6.1315789473684212</v>
      </c>
      <c r="N36" s="81">
        <f>HLOOKUP($B36,portieri!$C$63:$V$103,40,0)</f>
        <v>6.0555555555555554</v>
      </c>
      <c r="O36" s="79">
        <f>HLOOKUP($B36,portieri!$C$122:$V$162,40,0)</f>
        <v>6.166666666666667</v>
      </c>
      <c r="P36" s="88">
        <f>HLOOKUP($B36,portieri!$AC$2:$AV$53,49,0)</f>
        <v>30</v>
      </c>
      <c r="Q36" s="114">
        <f>HLOOKUP($B36,portieri!$AC$2:$AV$53,51,0)</f>
        <v>19</v>
      </c>
      <c r="R36" s="63">
        <f>HLOOKUP($B36,portieri!$AC$2:$AV$53,52,0)</f>
        <v>11</v>
      </c>
      <c r="T36" s="130">
        <f t="shared" si="0"/>
        <v>93.5</v>
      </c>
      <c r="U36" s="81">
        <f t="shared" si="1"/>
        <v>6.0815789473684205</v>
      </c>
      <c r="V36" s="81">
        <f>(F36*38-N36*18)/20</f>
        <v>6.05</v>
      </c>
      <c r="W36" s="79">
        <f>(G36*38-O36*18)/20</f>
        <v>6.15</v>
      </c>
      <c r="X36" s="86">
        <f t="shared" si="2"/>
        <v>22</v>
      </c>
      <c r="Y36" s="115">
        <f>I36-Q36</f>
        <v>11</v>
      </c>
      <c r="Z36" s="63">
        <f>J36-R36</f>
        <v>11</v>
      </c>
    </row>
    <row r="37" spans="2:26" x14ac:dyDescent="0.2">
      <c r="B37" s="69" t="s">
        <v>62</v>
      </c>
      <c r="D37" s="116">
        <f>HLOOKUP($B37,incroci!$C$58:$V$70,13,0)</f>
        <v>178.5</v>
      </c>
      <c r="E37" s="81">
        <f>HLOOKUP($B37,incroci!$C$44:$V$46,3,0)</f>
        <v>6.0657894736842106</v>
      </c>
      <c r="F37" s="70"/>
      <c r="G37" s="70"/>
      <c r="H37" s="88">
        <f>HLOOKUP($B37,incroci!$C$58:$V$67,2,0)</f>
        <v>52</v>
      </c>
      <c r="I37" s="110"/>
      <c r="J37" s="63"/>
      <c r="L37" s="132">
        <f>HLOOKUP($B37,incroci!$C$58:$V$70,12,0)</f>
        <v>88</v>
      </c>
      <c r="M37" s="79">
        <f>HLOOKUP($B37,incroci!$C$44:$V$46,2,0)</f>
        <v>6.1578947368421053</v>
      </c>
      <c r="N37" s="70"/>
      <c r="O37" s="70"/>
      <c r="P37" s="88">
        <f>HLOOKUP($B37,incroci!$C$58:$V$67,10,0)</f>
        <v>29</v>
      </c>
      <c r="Q37" s="110"/>
      <c r="R37" s="63"/>
      <c r="T37" s="130">
        <f t="shared" si="0"/>
        <v>90.5</v>
      </c>
      <c r="U37" s="82">
        <f t="shared" si="1"/>
        <v>5.9828947368421055</v>
      </c>
      <c r="V37" s="70"/>
      <c r="W37" s="70"/>
      <c r="X37" s="86">
        <f t="shared" si="2"/>
        <v>23</v>
      </c>
      <c r="Y37" s="110"/>
      <c r="Z37" s="63"/>
    </row>
    <row r="38" spans="2:26" x14ac:dyDescent="0.2">
      <c r="B38" s="51" t="s">
        <v>41</v>
      </c>
      <c r="D38" s="116">
        <f>HLOOKUP($B38,incroci!$AW$58:$BP$67,10,0)</f>
        <v>177</v>
      </c>
      <c r="E38" s="79">
        <f>HLOOKUP($B38,portieri!$C$2:$V$43,42,0)</f>
        <v>6.1052631578947372</v>
      </c>
      <c r="F38" s="81">
        <f>HLOOKUP($B38,portieri!$C$63:$V$103,41,0)</f>
        <v>6.0263157894736841</v>
      </c>
      <c r="G38" s="79">
        <f>HLOOKUP($B38,portieri!$C$122:$V$162,41,0)</f>
        <v>6.1842105263157894</v>
      </c>
      <c r="H38" s="88">
        <f>HLOOKUP($B38,portieri!$AC$2:$AV$43,42,0)</f>
        <v>55</v>
      </c>
      <c r="I38" s="117">
        <f>HLOOKUP($B38,portieri!$AC$2:$AV$48,46,0)</f>
        <v>26</v>
      </c>
      <c r="J38" s="63">
        <f>HLOOKUP($B38,portieri!$AC$2:$AV$48,47,0)</f>
        <v>29</v>
      </c>
      <c r="L38" s="129">
        <f>HLOOKUP($B38,incroci!$AW$58:$BP$68,11,0)</f>
        <v>95.5</v>
      </c>
      <c r="M38" s="79">
        <f>HLOOKUP($B38,portieri!$C$2:$V$43,41,0)</f>
        <v>6.1842105263157894</v>
      </c>
      <c r="N38" s="82">
        <f>HLOOKUP($B38,portieri!$C$63:$V$103,40,0)</f>
        <v>5.9444444444444446</v>
      </c>
      <c r="O38" s="80">
        <f>HLOOKUP($B38,portieri!$C$122:$V$162,40,0)</f>
        <v>6.333333333333333</v>
      </c>
      <c r="P38" s="86">
        <f>HLOOKUP($B38,portieri!$AC$2:$AV$53,49,0)</f>
        <v>22</v>
      </c>
      <c r="Q38" s="115">
        <f>HLOOKUP($B38,portieri!$AC$2:$AV$53,51,0)</f>
        <v>12</v>
      </c>
      <c r="R38" s="63">
        <f>HLOOKUP($B38,portieri!$AC$2:$AV$53,52,0)</f>
        <v>10</v>
      </c>
      <c r="T38" s="131">
        <f t="shared" si="0"/>
        <v>81.5</v>
      </c>
      <c r="U38" s="81">
        <f t="shared" si="1"/>
        <v>6.0342105263157899</v>
      </c>
      <c r="V38" s="79">
        <f t="shared" ref="V38:W41" si="5">(F38*38-N38*18)/20</f>
        <v>6.1</v>
      </c>
      <c r="W38" s="81">
        <f t="shared" si="5"/>
        <v>6.05</v>
      </c>
      <c r="X38" s="87">
        <f t="shared" si="2"/>
        <v>33</v>
      </c>
      <c r="Y38" s="117">
        <f t="shared" ref="Y38:Z41" si="6">I38-Q38</f>
        <v>14</v>
      </c>
      <c r="Z38" s="63">
        <f t="shared" si="6"/>
        <v>19</v>
      </c>
    </row>
    <row r="39" spans="2:26" x14ac:dyDescent="0.2">
      <c r="B39" s="51" t="s">
        <v>0</v>
      </c>
      <c r="D39" s="116">
        <f>HLOOKUP($B39,incroci!$AW$58:$BP$67,10,0)</f>
        <v>176</v>
      </c>
      <c r="E39" s="79">
        <f>HLOOKUP($B39,portieri!$C$2:$V$43,42,0)</f>
        <v>6.1052631578947372</v>
      </c>
      <c r="F39" s="82">
        <f>HLOOKUP($B39,portieri!$C$63:$V$103,41,0)</f>
        <v>5.9473684210526319</v>
      </c>
      <c r="G39" s="80">
        <f>HLOOKUP($B39,portieri!$C$122:$V$162,41,0)</f>
        <v>6.2631578947368425</v>
      </c>
      <c r="H39" s="88">
        <f>HLOOKUP($B39,portieri!$AC$2:$AV$43,42,0)</f>
        <v>56</v>
      </c>
      <c r="I39" s="115">
        <f>HLOOKUP($B39,portieri!$AC$2:$AV$48,46,0)</f>
        <v>24</v>
      </c>
      <c r="J39" s="63">
        <f>HLOOKUP($B39,portieri!$AC$2:$AV$48,47,0)</f>
        <v>32</v>
      </c>
      <c r="L39" s="132">
        <f>HLOOKUP($B39,incroci!$AW$58:$BP$68,11,0)</f>
        <v>88</v>
      </c>
      <c r="M39" s="79">
        <f>HLOOKUP($B39,portieri!$C$2:$V$43,41,0)</f>
        <v>6.1052631578947372</v>
      </c>
      <c r="N39" s="81">
        <f>HLOOKUP($B39,portieri!$C$63:$V$103,40,0)</f>
        <v>6</v>
      </c>
      <c r="O39" s="80">
        <f>HLOOKUP($B39,portieri!$C$122:$V$162,40,0)</f>
        <v>6.2222222222222223</v>
      </c>
      <c r="P39" s="88">
        <f>HLOOKUP($B39,portieri!$AC$2:$AV$53,49,0)</f>
        <v>28</v>
      </c>
      <c r="Q39" s="115">
        <f>HLOOKUP($B39,portieri!$AC$2:$AV$53,51,0)</f>
        <v>12</v>
      </c>
      <c r="R39" s="63">
        <f>HLOOKUP($B39,portieri!$AC$2:$AV$53,52,0)</f>
        <v>16</v>
      </c>
      <c r="T39" s="132">
        <f t="shared" si="0"/>
        <v>88</v>
      </c>
      <c r="U39" s="79">
        <f t="shared" si="1"/>
        <v>6.1052631578947363</v>
      </c>
      <c r="V39" s="82">
        <f t="shared" si="5"/>
        <v>5.9</v>
      </c>
      <c r="W39" s="80">
        <f t="shared" si="5"/>
        <v>6.3</v>
      </c>
      <c r="X39" s="88">
        <f t="shared" si="2"/>
        <v>28</v>
      </c>
      <c r="Y39" s="115">
        <f t="shared" si="6"/>
        <v>12</v>
      </c>
      <c r="Z39" s="63">
        <f t="shared" si="6"/>
        <v>16</v>
      </c>
    </row>
    <row r="40" spans="2:26" x14ac:dyDescent="0.2">
      <c r="B40" s="51" t="s">
        <v>1</v>
      </c>
      <c r="D40" s="116">
        <f>HLOOKUP($B40,incroci!$AW$58:$BP$67,10,0)</f>
        <v>176</v>
      </c>
      <c r="E40" s="81">
        <f>HLOOKUP($B40,portieri!$C$2:$V$43,42,0)</f>
        <v>6</v>
      </c>
      <c r="F40" s="83">
        <f>HLOOKUP($B40,portieri!$C$63:$V$103,41,0)</f>
        <v>5.7105263157894735</v>
      </c>
      <c r="G40" s="80">
        <f>HLOOKUP($B40,portieri!$C$122:$V$162,41,0)</f>
        <v>6.2894736842105265</v>
      </c>
      <c r="H40" s="88">
        <f>HLOOKUP($B40,portieri!$AC$2:$AV$43,42,0)</f>
        <v>52</v>
      </c>
      <c r="I40" s="115">
        <f>HLOOKUP($B40,portieri!$AC$2:$AV$48,46,0)</f>
        <v>24</v>
      </c>
      <c r="J40" s="63">
        <f>HLOOKUP($B40,portieri!$AC$2:$AV$48,47,0)</f>
        <v>28</v>
      </c>
      <c r="L40" s="132">
        <f>HLOOKUP($B40,incroci!$AW$58:$BP$68,11,0)</f>
        <v>85.5</v>
      </c>
      <c r="M40" s="83">
        <f>HLOOKUP($B40,portieri!$C$2:$V$43,41,0)</f>
        <v>5.8684210526315788</v>
      </c>
      <c r="N40" s="83">
        <f>HLOOKUP($B40,portieri!$C$63:$V$103,40,0)</f>
        <v>5.6111111111111107</v>
      </c>
      <c r="O40" s="79">
        <f>HLOOKUP($B40,portieri!$C$122:$V$162,40,0)</f>
        <v>6.1111111111111107</v>
      </c>
      <c r="P40" s="88">
        <f>HLOOKUP($B40,portieri!$AC$2:$AV$53,49,0)</f>
        <v>26</v>
      </c>
      <c r="Q40" s="115">
        <f>HLOOKUP($B40,portieri!$AC$2:$AV$53,51,0)</f>
        <v>11</v>
      </c>
      <c r="R40" s="63">
        <f>HLOOKUP($B40,portieri!$AC$2:$AV$53,52,0)</f>
        <v>15</v>
      </c>
      <c r="T40" s="130">
        <f t="shared" si="0"/>
        <v>90.5</v>
      </c>
      <c r="U40" s="79">
        <f t="shared" si="1"/>
        <v>6.1184210526315796</v>
      </c>
      <c r="V40" s="83">
        <f t="shared" si="5"/>
        <v>5.8</v>
      </c>
      <c r="W40" s="80">
        <f t="shared" si="5"/>
        <v>6.45</v>
      </c>
      <c r="X40" s="88">
        <f t="shared" si="2"/>
        <v>26</v>
      </c>
      <c r="Y40" s="117">
        <f t="shared" si="6"/>
        <v>13</v>
      </c>
      <c r="Z40" s="63">
        <f t="shared" si="6"/>
        <v>13</v>
      </c>
    </row>
    <row r="41" spans="2:26" x14ac:dyDescent="0.2">
      <c r="B41" s="51" t="s">
        <v>42</v>
      </c>
      <c r="D41" s="116">
        <f>HLOOKUP($B41,incroci!$AW$58:$BP$67,10,0)</f>
        <v>174.5</v>
      </c>
      <c r="E41" s="82">
        <f>HLOOKUP($B41,portieri!$C$2:$V$43,42,0)</f>
        <v>5.9342105263157894</v>
      </c>
      <c r="F41" s="81">
        <f>HLOOKUP($B41,portieri!$C$63:$V$103,41,0)</f>
        <v>6.0789473684210522</v>
      </c>
      <c r="G41" s="83">
        <f>HLOOKUP($B41,portieri!$C$122:$V$162,41,0)</f>
        <v>5.7894736842105265</v>
      </c>
      <c r="H41" s="88">
        <f>HLOOKUP($B41,portieri!$AC$2:$AV$43,42,0)</f>
        <v>51</v>
      </c>
      <c r="I41" s="115">
        <f>HLOOKUP($B41,portieri!$AC$2:$AV$48,46,0)</f>
        <v>22</v>
      </c>
      <c r="J41" s="63">
        <f>HLOOKUP($B41,portieri!$AC$2:$AV$48,47,0)</f>
        <v>29</v>
      </c>
      <c r="L41" s="132">
        <f>HLOOKUP($B41,incroci!$AW$58:$BP$68,11,0)</f>
        <v>85.5</v>
      </c>
      <c r="M41" s="82">
        <f>HLOOKUP($B41,portieri!$C$2:$V$43,41,0)</f>
        <v>5.9736842105263159</v>
      </c>
      <c r="N41" s="80">
        <f>HLOOKUP($B41,portieri!$C$63:$V$103,40,0)</f>
        <v>6.2222222222222223</v>
      </c>
      <c r="O41" s="83">
        <f>HLOOKUP($B41,portieri!$C$122:$V$162,40,0)</f>
        <v>5.666666666666667</v>
      </c>
      <c r="P41" s="88">
        <f>HLOOKUP($B41,portieri!$AC$2:$AV$53,49,0)</f>
        <v>28</v>
      </c>
      <c r="Q41" s="112">
        <f>HLOOKUP($B41,portieri!$AC$2:$AV$53,51,0)</f>
        <v>10</v>
      </c>
      <c r="R41" s="63">
        <f>HLOOKUP($B41,portieri!$AC$2:$AV$53,52,0)</f>
        <v>18</v>
      </c>
      <c r="T41" s="132">
        <f t="shared" si="0"/>
        <v>89</v>
      </c>
      <c r="U41" s="82">
        <f t="shared" si="1"/>
        <v>5.8986842105263158</v>
      </c>
      <c r="V41" s="82">
        <f t="shared" si="5"/>
        <v>5.9499999999999984</v>
      </c>
      <c r="W41" s="82">
        <f t="shared" si="5"/>
        <v>5.9</v>
      </c>
      <c r="X41" s="86">
        <f t="shared" si="2"/>
        <v>23</v>
      </c>
      <c r="Y41" s="115">
        <f t="shared" si="6"/>
        <v>12</v>
      </c>
      <c r="Z41" s="63">
        <f t="shared" si="6"/>
        <v>11</v>
      </c>
    </row>
    <row r="42" spans="2:26" x14ac:dyDescent="0.2">
      <c r="B42" s="69" t="s">
        <v>66</v>
      </c>
      <c r="D42" s="116">
        <f>HLOOKUP($B42,incroci!$C$58:$V$70,13,0)</f>
        <v>174</v>
      </c>
      <c r="E42" s="82">
        <f>HLOOKUP($B42,incroci!$C$44:$V$46,3,0)</f>
        <v>5.9210526315789478</v>
      </c>
      <c r="F42" s="70"/>
      <c r="G42" s="70"/>
      <c r="H42" s="88">
        <f>HLOOKUP($B42,incroci!$C$58:$V$67,2,0)</f>
        <v>51</v>
      </c>
      <c r="I42" s="110"/>
      <c r="J42" s="63"/>
      <c r="L42" s="132">
        <f>HLOOKUP($B42,incroci!$C$58:$V$70,12,0)</f>
        <v>85.5</v>
      </c>
      <c r="M42" s="82">
        <f>HLOOKUP($B42,incroci!$C$44:$V$46,2,0)</f>
        <v>5.9210526315789478</v>
      </c>
      <c r="N42" s="70"/>
      <c r="O42" s="70"/>
      <c r="P42" s="88">
        <f>HLOOKUP($B42,incroci!$C$58:$V$67,10,0)</f>
        <v>27</v>
      </c>
      <c r="Q42" s="110"/>
      <c r="R42" s="63"/>
      <c r="T42" s="132">
        <f t="shared" si="0"/>
        <v>88.5</v>
      </c>
      <c r="U42" s="82">
        <f t="shared" si="1"/>
        <v>5.9210526315789487</v>
      </c>
      <c r="V42" s="70"/>
      <c r="W42" s="70"/>
      <c r="X42" s="86">
        <f t="shared" si="2"/>
        <v>24</v>
      </c>
      <c r="Y42" s="110"/>
      <c r="Z42" s="63"/>
    </row>
    <row r="43" spans="2:26" x14ac:dyDescent="0.2">
      <c r="B43" s="51" t="s">
        <v>12</v>
      </c>
      <c r="D43" s="116">
        <f>HLOOKUP($B43,incroci!$AW$58:$BP$67,10,0)</f>
        <v>173</v>
      </c>
      <c r="E43" s="82">
        <f>HLOOKUP($B43,portieri!$C$2:$V$43,42,0)</f>
        <v>5.9736842105263159</v>
      </c>
      <c r="F43" s="79">
        <f>HLOOKUP($B43,portieri!$C$63:$V$103,41,0)</f>
        <v>6.1052631578947372</v>
      </c>
      <c r="G43" s="83">
        <f>HLOOKUP($B43,portieri!$C$122:$V$162,41,0)</f>
        <v>5.8421052631578947</v>
      </c>
      <c r="H43" s="88">
        <f>HLOOKUP($B43,portieri!$AC$2:$AV$43,42,0)</f>
        <v>54</v>
      </c>
      <c r="I43" s="117">
        <f>HLOOKUP($B43,portieri!$AC$2:$AV$48,46,0)</f>
        <v>26</v>
      </c>
      <c r="J43" s="63">
        <f>HLOOKUP($B43,portieri!$AC$2:$AV$48,47,0)</f>
        <v>28</v>
      </c>
      <c r="L43" s="131">
        <f>HLOOKUP($B43,incroci!$AW$58:$BP$68,11,0)</f>
        <v>83.5</v>
      </c>
      <c r="M43" s="82">
        <f>HLOOKUP($B43,portieri!$C$2:$V$43,41,0)</f>
        <v>5.9210526315789478</v>
      </c>
      <c r="N43" s="80">
        <f>HLOOKUP($B43,portieri!$C$63:$V$103,40,0)</f>
        <v>6.2777777777777777</v>
      </c>
      <c r="O43" s="83">
        <f>HLOOKUP($B43,portieri!$C$122:$V$162,40,0)</f>
        <v>5.666666666666667</v>
      </c>
      <c r="P43" s="88">
        <f>HLOOKUP($B43,portieri!$AC$2:$AV$53,49,0)</f>
        <v>29</v>
      </c>
      <c r="Q43" s="115">
        <f>HLOOKUP($B43,portieri!$AC$2:$AV$53,51,0)</f>
        <v>12</v>
      </c>
      <c r="R43" s="63">
        <f>HLOOKUP($B43,portieri!$AC$2:$AV$53,52,0)</f>
        <v>17</v>
      </c>
      <c r="T43" s="130">
        <f t="shared" si="0"/>
        <v>89.5</v>
      </c>
      <c r="U43" s="81">
        <f t="shared" si="1"/>
        <v>6.0210526315789474</v>
      </c>
      <c r="V43" s="82">
        <f t="shared" ref="V43:W45" si="7">(F43*38-N43*18)/20</f>
        <v>5.95</v>
      </c>
      <c r="W43" s="81">
        <f t="shared" si="7"/>
        <v>6</v>
      </c>
      <c r="X43" s="86">
        <f t="shared" si="2"/>
        <v>25</v>
      </c>
      <c r="Y43" s="117">
        <f t="shared" ref="Y43:Z45" si="8">I43-Q43</f>
        <v>14</v>
      </c>
      <c r="Z43" s="63">
        <f t="shared" si="8"/>
        <v>11</v>
      </c>
    </row>
    <row r="44" spans="2:26" x14ac:dyDescent="0.2">
      <c r="B44" s="51" t="s">
        <v>14</v>
      </c>
      <c r="D44" s="118">
        <f>HLOOKUP($B44,incroci!$AW$58:$BP$67,10,0)</f>
        <v>167</v>
      </c>
      <c r="E44" s="83">
        <f>HLOOKUP($B44,portieri!$C$2:$V$43,42,0)</f>
        <v>5.8684210526315788</v>
      </c>
      <c r="F44" s="83">
        <f>HLOOKUP($B44,portieri!$C$63:$V$103,41,0)</f>
        <v>5.8684210526315788</v>
      </c>
      <c r="G44" s="83">
        <f>HLOOKUP($B44,portieri!$C$122:$V$162,41,0)</f>
        <v>5.8684210526315788</v>
      </c>
      <c r="H44" s="88">
        <f>HLOOKUP($B44,portieri!$AC$2:$AV$43,42,0)</f>
        <v>56</v>
      </c>
      <c r="I44" s="115">
        <f>HLOOKUP($B44,portieri!$AC$2:$AV$48,46,0)</f>
        <v>24</v>
      </c>
      <c r="J44" s="63">
        <f>HLOOKUP($B44,portieri!$AC$2:$AV$48,47,0)</f>
        <v>32</v>
      </c>
      <c r="L44" s="131">
        <f>HLOOKUP($B44,incroci!$AW$58:$BP$68,11,0)</f>
        <v>80</v>
      </c>
      <c r="M44" s="82">
        <f>HLOOKUP($B44,portieri!$C$2:$V$43,41,0)</f>
        <v>5.9473684210526319</v>
      </c>
      <c r="N44" s="81">
        <f>HLOOKUP($B44,portieri!$C$63:$V$103,40,0)</f>
        <v>6</v>
      </c>
      <c r="O44" s="82">
        <f>HLOOKUP($B44,portieri!$C$122:$V$162,40,0)</f>
        <v>5.9444444444444446</v>
      </c>
      <c r="P44" s="87">
        <f>HLOOKUP($B44,portieri!$AC$2:$AV$53,49,0)</f>
        <v>33</v>
      </c>
      <c r="Q44" s="117">
        <f>HLOOKUP($B44,portieri!$AC$2:$AV$53,51,0)</f>
        <v>14</v>
      </c>
      <c r="R44" s="63">
        <f>HLOOKUP($B44,portieri!$AC$2:$AV$53,52,0)</f>
        <v>19</v>
      </c>
      <c r="T44" s="132">
        <f t="shared" si="0"/>
        <v>87</v>
      </c>
      <c r="U44" s="83">
        <f t="shared" si="1"/>
        <v>5.7973684210526315</v>
      </c>
      <c r="V44" s="83">
        <f t="shared" si="7"/>
        <v>5.75</v>
      </c>
      <c r="W44" s="83">
        <f t="shared" si="7"/>
        <v>5.8</v>
      </c>
      <c r="X44" s="86">
        <f t="shared" si="2"/>
        <v>23</v>
      </c>
      <c r="Y44" s="112">
        <f t="shared" si="8"/>
        <v>10</v>
      </c>
      <c r="Z44" s="63">
        <f t="shared" si="8"/>
        <v>13</v>
      </c>
    </row>
    <row r="45" spans="2:26" ht="10.8" thickBot="1" x14ac:dyDescent="0.25">
      <c r="B45" s="51" t="s">
        <v>40</v>
      </c>
      <c r="D45" s="119">
        <f>HLOOKUP($B45,incroci!$AW$58:$BP$67,10,0)</f>
        <v>150</v>
      </c>
      <c r="E45" s="120">
        <f>HLOOKUP($B45,portieri!$C$2:$V$43,42,0)</f>
        <v>6.1578947368421053</v>
      </c>
      <c r="F45" s="121">
        <f>HLOOKUP($B45,portieri!$C$63:$V$103,41,0)</f>
        <v>5.8421052631578947</v>
      </c>
      <c r="G45" s="122">
        <f>HLOOKUP($B45,portieri!$C$122:$V$162,41,0)</f>
        <v>6.4736842105263159</v>
      </c>
      <c r="H45" s="123">
        <f>HLOOKUP($B45,portieri!$AC$2:$AV$43,42,0)</f>
        <v>84</v>
      </c>
      <c r="I45" s="124">
        <f>HLOOKUP($B45,portieri!$AC$2:$AV$48,46,0)</f>
        <v>42</v>
      </c>
      <c r="J45" s="63">
        <f>HLOOKUP($B45,portieri!$AC$2:$AV$48,47,0)</f>
        <v>42</v>
      </c>
      <c r="L45" s="133">
        <f>HLOOKUP($B45,incroci!$AW$58:$BP$68,11,0)</f>
        <v>84</v>
      </c>
      <c r="M45" s="122">
        <f>HLOOKUP($B45,portieri!$C$2:$V$43,41,0)</f>
        <v>6.2631578947368425</v>
      </c>
      <c r="N45" s="134">
        <f>HLOOKUP($B45,portieri!$C$63:$V$103,40,0)</f>
        <v>5.95</v>
      </c>
      <c r="O45" s="122">
        <f>HLOOKUP($B45,portieri!$C$122:$V$162,40,0)</f>
        <v>6.4375</v>
      </c>
      <c r="P45" s="123">
        <f>HLOOKUP($B45,portieri!$AC$2:$AV$53,49,0)</f>
        <v>35</v>
      </c>
      <c r="Q45" s="124">
        <f>HLOOKUP($B45,portieri!$AC$2:$AV$53,51,0)</f>
        <v>17</v>
      </c>
      <c r="R45" s="63">
        <f>HLOOKUP($B45,portieri!$AC$2:$AV$53,52,0)</f>
        <v>18</v>
      </c>
      <c r="T45" s="133">
        <f t="shared" si="0"/>
        <v>66</v>
      </c>
      <c r="U45" s="135">
        <f t="shared" si="1"/>
        <v>6.0631578947368414</v>
      </c>
      <c r="V45" s="121">
        <f t="shared" si="7"/>
        <v>5.7449999999999992</v>
      </c>
      <c r="W45" s="122">
        <f t="shared" si="7"/>
        <v>6.5062499999999996</v>
      </c>
      <c r="X45" s="123">
        <f t="shared" si="2"/>
        <v>49</v>
      </c>
      <c r="Y45" s="124">
        <f t="shared" si="8"/>
        <v>25</v>
      </c>
      <c r="Z45" s="63">
        <f t="shared" si="8"/>
        <v>24</v>
      </c>
    </row>
  </sheetData>
  <sortState ref="B5:AB44">
    <sortCondition descending="1" ref="D5:D44"/>
  </sortState>
  <mergeCells count="3">
    <mergeCell ref="D2:I2"/>
    <mergeCell ref="L2:Q2"/>
    <mergeCell ref="T2:Y2"/>
  </mergeCells>
  <pageMargins left="0.7" right="0.7" top="0.75" bottom="0.75" header="0.3" footer="0.3"/>
  <pageSetup orientation="portrait" r:id="rId1"/>
  <ignoredErrors>
    <ignoredError sqref="D46:J47 D9:Y45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47"/>
  <sheetViews>
    <sheetView topLeftCell="A4" zoomScaleNormal="100" workbookViewId="0">
      <selection activeCell="Q10" sqref="Q10"/>
    </sheetView>
  </sheetViews>
  <sheetFormatPr defaultColWidth="8.88671875" defaultRowHeight="10.199999999999999" x14ac:dyDescent="0.2"/>
  <cols>
    <col min="1" max="1" width="0.88671875" style="53" customWidth="1"/>
    <col min="2" max="2" width="6.33203125" style="52" customWidth="1"/>
    <col min="3" max="3" width="3.6640625" style="53" customWidth="1"/>
    <col min="4" max="6" width="3.33203125" style="53" customWidth="1"/>
    <col min="7" max="9" width="2.77734375" style="53" customWidth="1"/>
    <col min="10" max="10" width="0.88671875" style="53" customWidth="1"/>
    <col min="11" max="15" width="2.88671875" style="58" customWidth="1"/>
    <col min="16" max="16" width="0.88671875" style="58" customWidth="1"/>
    <col min="17" max="18" width="2.5546875" style="58" customWidth="1"/>
    <col min="19" max="19" width="2.88671875" style="58" customWidth="1"/>
    <col min="20" max="21" width="2.5546875" style="58" customWidth="1"/>
    <col min="22" max="22" width="0.88671875" style="58" customWidth="1"/>
    <col min="23" max="24" width="2.5546875" style="58" customWidth="1"/>
    <col min="25" max="25" width="2.88671875" style="58" customWidth="1"/>
    <col min="26" max="27" width="2.5546875" style="58" customWidth="1"/>
    <col min="28" max="28" width="0.88671875" style="53" customWidth="1"/>
    <col min="29" max="32" width="5" style="52" customWidth="1"/>
    <col min="33" max="16384" width="8.88671875" style="52"/>
  </cols>
  <sheetData>
    <row r="2" spans="2:32" ht="12" x14ac:dyDescent="0.25">
      <c r="B2" s="11" t="s">
        <v>39</v>
      </c>
      <c r="D2" s="67" t="s">
        <v>44</v>
      </c>
      <c r="E2" s="66" t="s">
        <v>44</v>
      </c>
      <c r="F2" s="67" t="s">
        <v>44</v>
      </c>
      <c r="G2" s="66" t="s">
        <v>47</v>
      </c>
      <c r="H2" s="66" t="s">
        <v>94</v>
      </c>
      <c r="I2" s="66" t="s">
        <v>94</v>
      </c>
      <c r="K2" s="59"/>
      <c r="L2" s="60"/>
      <c r="M2" s="62" t="s">
        <v>48</v>
      </c>
      <c r="N2" s="60"/>
      <c r="O2" s="61"/>
      <c r="Q2" s="59"/>
      <c r="R2" s="60"/>
      <c r="S2" s="62" t="s">
        <v>45</v>
      </c>
      <c r="T2" s="60"/>
      <c r="U2" s="61"/>
      <c r="W2" s="59"/>
      <c r="X2" s="60"/>
      <c r="Y2" s="62" t="s">
        <v>46</v>
      </c>
      <c r="Z2" s="60"/>
      <c r="AA2" s="61"/>
    </row>
    <row r="3" spans="2:32" s="53" customFormat="1" x14ac:dyDescent="0.2">
      <c r="C3" s="65" t="s">
        <v>38</v>
      </c>
      <c r="D3" s="54" t="s">
        <v>33</v>
      </c>
      <c r="E3" s="54" t="s">
        <v>45</v>
      </c>
      <c r="F3" s="54" t="s">
        <v>46</v>
      </c>
      <c r="G3" s="54" t="s">
        <v>94</v>
      </c>
      <c r="H3" s="54" t="s">
        <v>45</v>
      </c>
      <c r="I3" s="54" t="s">
        <v>46</v>
      </c>
      <c r="J3" s="53" t="s">
        <v>93</v>
      </c>
      <c r="K3" s="55" t="s">
        <v>35</v>
      </c>
      <c r="L3" s="89">
        <v>5.5</v>
      </c>
      <c r="M3" s="56">
        <v>6</v>
      </c>
      <c r="N3" s="90">
        <v>6.5</v>
      </c>
      <c r="O3" s="57" t="s">
        <v>36</v>
      </c>
      <c r="P3" s="58" t="s">
        <v>93</v>
      </c>
      <c r="Q3" s="55" t="s">
        <v>35</v>
      </c>
      <c r="R3" s="89">
        <v>5.5</v>
      </c>
      <c r="S3" s="56">
        <v>6</v>
      </c>
      <c r="T3" s="90">
        <v>6.5</v>
      </c>
      <c r="U3" s="57" t="s">
        <v>36</v>
      </c>
      <c r="V3" s="58" t="s">
        <v>93</v>
      </c>
      <c r="W3" s="55" t="s">
        <v>35</v>
      </c>
      <c r="X3" s="89">
        <v>5.5</v>
      </c>
      <c r="Y3" s="56">
        <v>6</v>
      </c>
      <c r="Z3" s="90">
        <v>6.5</v>
      </c>
      <c r="AA3" s="57" t="s">
        <v>36</v>
      </c>
    </row>
    <row r="4" spans="2:32" x14ac:dyDescent="0.2">
      <c r="B4" s="51" t="s">
        <v>8</v>
      </c>
      <c r="C4" s="75">
        <f>VLOOKUP($B4,'ordine conf'!$B:$K,3,0)</f>
        <v>208.5</v>
      </c>
      <c r="D4" s="79">
        <f>VLOOKUP($B4,'ordine conf'!$B:$K,4,0)</f>
        <v>6.1184210526315788</v>
      </c>
      <c r="E4" s="81">
        <f>VLOOKUP($B4,'ordine conf'!$B:$K,5,0)</f>
        <v>6.0263157894736841</v>
      </c>
      <c r="F4" s="80">
        <f>VLOOKUP($B4,'ordine conf'!$B:$K,6,0)</f>
        <v>6.2105263157894735</v>
      </c>
      <c r="G4" s="85">
        <f>VLOOKUP($B4,'ordine conf'!$B:$K,7,0)</f>
        <v>24</v>
      </c>
      <c r="H4" s="85">
        <f>VLOOKUP($B4,'ordine conf'!$B:$K,8,0)</f>
        <v>10</v>
      </c>
      <c r="I4" s="85">
        <f>VLOOKUP($B4,'ordine conf'!$B:$K,9,0)</f>
        <v>14</v>
      </c>
      <c r="K4" s="93">
        <f>IF(HLOOKUP($B4,portieri!$C$53:$V$60,K$47,0)&gt;0,HLOOKUP($B4,portieri!$C$53:$V$60,K$47,0),"")</f>
        <v>1</v>
      </c>
      <c r="L4" s="93">
        <f>IF(HLOOKUP($B4,portieri!$C$53:$V$60,L$47,0)&gt;0,HLOOKUP($B4,portieri!$C$53:$V$60,L$47,0),"")</f>
        <v>3</v>
      </c>
      <c r="M4" s="93">
        <f>IF(HLOOKUP($B4,portieri!$C$53:$V$60,M$47,0)&gt;0,HLOOKUP($B4,portieri!$C$53:$V$60,M$47,0),"")</f>
        <v>23</v>
      </c>
      <c r="N4" s="93">
        <f>IF(HLOOKUP($B4,portieri!$C$53:$V$60,N$47,0)&gt;0,HLOOKUP($B4,portieri!$C$53:$V$60,N$47,0),"")</f>
        <v>7</v>
      </c>
      <c r="O4" s="93">
        <f>IF(HLOOKUP($B4,portieri!$C$53:$V$60,O$47,0)&gt;0,HLOOKUP($B4,portieri!$C$53:$V$60,O$47,0),"")</f>
        <v>4</v>
      </c>
      <c r="Q4" s="91">
        <f>IF(HLOOKUP($B4,portieri!$C$113:$V$120,Q$47,0)&gt;0,HLOOKUP($B4,portieri!$C$113:$V$120,Q$47,0),0)</f>
        <v>1</v>
      </c>
      <c r="R4" s="92">
        <f>IF(HLOOKUP($B4,portieri!$C$113:$V$120,R$47,0)&gt;0,HLOOKUP($B4,portieri!$C$113:$V$120,R$47,0),0)</f>
        <v>1</v>
      </c>
      <c r="S4" s="92">
        <f>IF(HLOOKUP($B4,portieri!$C$113:$V$120,S$47,0)&gt;0,HLOOKUP($B4,portieri!$C$113:$V$120,S$47,0),0)</f>
        <v>13</v>
      </c>
      <c r="T4" s="92">
        <f>IF(HLOOKUP($B4,portieri!$C$113:$V$120,T$47,0)&gt;0,HLOOKUP($B4,portieri!$C$113:$V$120,T$47,0),0)</f>
        <v>3</v>
      </c>
      <c r="U4" s="63">
        <f>IF(HLOOKUP($B4,portieri!$C$113:$V$120,U$47,0)&gt;0,HLOOKUP($B4,portieri!$C$113:$V$120,U$47,0),0)</f>
        <v>1</v>
      </c>
      <c r="W4" s="91">
        <f>IF(HLOOKUP($B4,portieri!$C$172:$V$179,W$47,0)&gt;0,HLOOKUP($B4,portieri!$C$172:$V$179,W$47,0),0)</f>
        <v>0</v>
      </c>
      <c r="X4" s="92">
        <f>IF(HLOOKUP($B4,portieri!$C$172:$V$179,X$47,0)&gt;0,HLOOKUP($B4,portieri!$C$172:$V$179,X$47,0),0)</f>
        <v>2</v>
      </c>
      <c r="Y4" s="92">
        <f>IF(HLOOKUP($B4,portieri!$C$172:$V$179,Y$47,0)&gt;0,HLOOKUP($B4,portieri!$C$172:$V$179,Y$47,0),0)</f>
        <v>10</v>
      </c>
      <c r="Z4" s="92">
        <f>IF(HLOOKUP($B4,portieri!$C$172:$V$179,Z$47,0)&gt;0,HLOOKUP($B4,portieri!$C$172:$V$179,Z$47,0),0)</f>
        <v>4</v>
      </c>
      <c r="AA4" s="84">
        <f>IF(HLOOKUP($B4,portieri!$C$172:$V$179,AA$47,0)&gt;0,HLOOKUP($B4,portieri!$C$172:$V$179,AA$47,0),0)</f>
        <v>3</v>
      </c>
      <c r="AD4" s="52">
        <f t="shared" ref="AD4:AD43" si="0">SUM(K4:O4)</f>
        <v>38</v>
      </c>
      <c r="AE4" s="52">
        <f t="shared" ref="AE4:AE23" si="1">SUM(Q4:U4)</f>
        <v>19</v>
      </c>
      <c r="AF4" s="52">
        <f>SUM(W4:AA4)</f>
        <v>19</v>
      </c>
    </row>
    <row r="5" spans="2:32" x14ac:dyDescent="0.2">
      <c r="B5" s="74" t="s">
        <v>84</v>
      </c>
      <c r="C5" s="75">
        <f>VLOOKUP($B5,'ordine conf'!$B:$K,3,0)</f>
        <v>207.5</v>
      </c>
      <c r="D5" s="80">
        <f>VLOOKUP($B5,'ordine conf'!$B:$K,4,0)</f>
        <v>6.3026315789473681</v>
      </c>
      <c r="E5" s="70"/>
      <c r="F5" s="70"/>
      <c r="G5" s="85">
        <f>VLOOKUP($B5,'ordine conf'!$B:$K,7,0)</f>
        <v>32</v>
      </c>
      <c r="H5" s="63"/>
      <c r="I5" s="63"/>
      <c r="K5" s="93">
        <f>IF(HLOOKUP($B5,incroci!$C$58:$V$64,K$47,0)&gt;0,HLOOKUP($B5,incroci!$C$58:$V$64,K$47,0),0)</f>
        <v>2</v>
      </c>
      <c r="L5" s="93">
        <f>IF(HLOOKUP($B5,incroci!$C$58:$V$64,L$47,0)&gt;0,HLOOKUP($B5,incroci!$C$58:$V$64,L$47,0),0)</f>
        <v>2</v>
      </c>
      <c r="M5" s="93">
        <f>IF(HLOOKUP($B5,incroci!$C$58:$V$64,M$47,0)&gt;0,HLOOKUP($B5,incroci!$C$58:$V$64,M$47,0),0)</f>
        <v>14</v>
      </c>
      <c r="N5" s="94">
        <f>IF(HLOOKUP($B5,incroci!$C$58:$V$64,N$47,0)&gt;0,HLOOKUP($B5,incroci!$C$58:$V$64,N$47,0),0)</f>
        <v>12</v>
      </c>
      <c r="O5" s="94">
        <f>IF(HLOOKUP($B5,incroci!$C$58:$V$64,O$47,0)&gt;0,HLOOKUP($B5,incroci!$C$58:$V$64,O$47,0),0)</f>
        <v>8</v>
      </c>
      <c r="Q5" s="91"/>
      <c r="R5" s="92"/>
      <c r="S5" s="92"/>
      <c r="T5" s="92"/>
      <c r="U5" s="63"/>
      <c r="W5" s="91"/>
      <c r="X5" s="92"/>
      <c r="Y5" s="92"/>
      <c r="Z5" s="92"/>
      <c r="AA5" s="63"/>
      <c r="AD5" s="52">
        <f t="shared" si="0"/>
        <v>38</v>
      </c>
      <c r="AE5" s="52">
        <f t="shared" si="1"/>
        <v>0</v>
      </c>
      <c r="AF5" s="52">
        <f t="shared" ref="AF5:AF23" si="2">SUM(W5:AA5)</f>
        <v>0</v>
      </c>
    </row>
    <row r="6" spans="2:32" x14ac:dyDescent="0.2">
      <c r="B6" s="74" t="s">
        <v>64</v>
      </c>
      <c r="C6" s="75">
        <f>VLOOKUP($B6,'ordine conf'!$B:$K,3,0)</f>
        <v>204.5</v>
      </c>
      <c r="D6" s="80">
        <f>VLOOKUP($B6,'ordine conf'!$B:$K,4,0)</f>
        <v>6.3552631578947372</v>
      </c>
      <c r="E6" s="70"/>
      <c r="F6" s="70"/>
      <c r="G6" s="84">
        <f>VLOOKUP($B6,'ordine conf'!$B:$K,7,0)</f>
        <v>37</v>
      </c>
      <c r="H6" s="63"/>
      <c r="I6" s="63"/>
      <c r="K6" s="93">
        <f>IF(HLOOKUP($B6,incroci!$C$58:$V$64,K$47,0)&gt;0,HLOOKUP($B6,incroci!$C$58:$V$64,K$47,0),0)</f>
        <v>3</v>
      </c>
      <c r="L6" s="93">
        <f>IF(HLOOKUP($B6,incroci!$C$58:$V$64,L$47,0)&gt;0,HLOOKUP($B6,incroci!$C$58:$V$64,L$47,0),0)</f>
        <v>0</v>
      </c>
      <c r="M6" s="93">
        <f>IF(HLOOKUP($B6,incroci!$C$58:$V$64,M$47,0)&gt;0,HLOOKUP($B6,incroci!$C$58:$V$64,M$47,0),0)</f>
        <v>12</v>
      </c>
      <c r="N6" s="94">
        <f>IF(HLOOKUP($B6,incroci!$C$58:$V$64,N$47,0)&gt;0,HLOOKUP($B6,incroci!$C$58:$V$64,N$47,0),0)</f>
        <v>15</v>
      </c>
      <c r="O6" s="94">
        <f>IF(HLOOKUP($B6,incroci!$C$58:$V$64,O$47,0)&gt;0,HLOOKUP($B6,incroci!$C$58:$V$64,O$47,0),0)</f>
        <v>8</v>
      </c>
      <c r="Q6" s="91"/>
      <c r="R6" s="92"/>
      <c r="S6" s="92"/>
      <c r="T6" s="92"/>
      <c r="U6" s="63"/>
      <c r="W6" s="91"/>
      <c r="X6" s="92"/>
      <c r="Y6" s="92"/>
      <c r="Z6" s="92"/>
      <c r="AA6" s="63"/>
      <c r="AD6" s="52">
        <f t="shared" si="0"/>
        <v>38</v>
      </c>
      <c r="AE6" s="52">
        <f t="shared" si="1"/>
        <v>0</v>
      </c>
      <c r="AF6" s="52">
        <f t="shared" si="2"/>
        <v>0</v>
      </c>
    </row>
    <row r="7" spans="2:32" x14ac:dyDescent="0.2">
      <c r="B7" s="51" t="s">
        <v>9</v>
      </c>
      <c r="C7" s="76">
        <f>VLOOKUP($B7,'ordine conf'!$B:$K,3,0)</f>
        <v>196</v>
      </c>
      <c r="D7" s="80">
        <f>VLOOKUP($B7,'ordine conf'!$B:$K,4,0)</f>
        <v>6.2631578947368425</v>
      </c>
      <c r="E7" s="80">
        <f>VLOOKUP($B7,'ordine conf'!$B:$K,5,0)</f>
        <v>6.2368421052631575</v>
      </c>
      <c r="F7" s="80">
        <f>VLOOKUP($B7,'ordine conf'!$B:$K,6,0)</f>
        <v>6.2894736842105265</v>
      </c>
      <c r="G7" s="86">
        <f>VLOOKUP($B7,'ordine conf'!$B:$K,7,0)</f>
        <v>42</v>
      </c>
      <c r="H7" s="85">
        <f>VLOOKUP($B7,'ordine conf'!$B:$K,8,0)</f>
        <v>16</v>
      </c>
      <c r="I7" s="88">
        <f>VLOOKUP($B7,'ordine conf'!$B:$K,9,0)</f>
        <v>26</v>
      </c>
      <c r="K7" s="93">
        <f>IF(HLOOKUP($B7,portieri!$C$53:$V$60,K$47,0)&gt;0,HLOOKUP($B7,portieri!$C$53:$V$60,K$47,0),"")</f>
        <v>3</v>
      </c>
      <c r="L7" s="93">
        <f>IF(HLOOKUP($B7,portieri!$C$53:$V$60,L$47,0)&gt;0,HLOOKUP($B7,portieri!$C$53:$V$60,L$47,0),"")</f>
        <v>3</v>
      </c>
      <c r="M7" s="93">
        <f>IF(HLOOKUP($B7,portieri!$C$53:$V$60,M$47,0)&gt;0,HLOOKUP($B7,portieri!$C$53:$V$60,M$47,0),"")</f>
        <v>12</v>
      </c>
      <c r="N7" s="94">
        <f>IF(HLOOKUP($B7,portieri!$C$53:$V$60,N$47,0)&gt;0,HLOOKUP($B7,portieri!$C$53:$V$60,N$47,0),"")</f>
        <v>13</v>
      </c>
      <c r="O7" s="94">
        <f>IF(HLOOKUP($B7,portieri!$C$53:$V$60,O$47,0)&gt;0,HLOOKUP($B7,portieri!$C$53:$V$60,O$47,0),"")</f>
        <v>7</v>
      </c>
      <c r="Q7" s="91">
        <f>IF(HLOOKUP($B7,portieri!$C$113:$V$120,Q$47,0)&gt;0,HLOOKUP($B7,portieri!$C$113:$V$120,Q$47,0),0)</f>
        <v>1</v>
      </c>
      <c r="R7" s="92">
        <f>IF(HLOOKUP($B7,portieri!$C$113:$V$120,R$47,0)&gt;0,HLOOKUP($B7,portieri!$C$113:$V$120,R$47,0),0)</f>
        <v>2</v>
      </c>
      <c r="S7" s="92">
        <f>IF(HLOOKUP($B7,portieri!$C$113:$V$120,S$47,0)&gt;0,HLOOKUP($B7,portieri!$C$113:$V$120,S$47,0),0)</f>
        <v>7</v>
      </c>
      <c r="T7" s="98">
        <f>IF(HLOOKUP($B7,portieri!$C$113:$V$120,T$47,0)&gt;0,HLOOKUP($B7,portieri!$C$113:$V$120,T$47,0),0)</f>
        <v>5</v>
      </c>
      <c r="U7" s="84">
        <f>IF(HLOOKUP($B7,portieri!$C$113:$V$120,U$47,0)&gt;0,HLOOKUP($B7,portieri!$C$113:$V$120,U$47,0),0)</f>
        <v>4</v>
      </c>
      <c r="W7" s="91">
        <f>IF(HLOOKUP($B7,portieri!$C$172:$V$179,W$47,0)&gt;0,HLOOKUP($B7,portieri!$C$172:$V$179,W$47,0),0)</f>
        <v>2</v>
      </c>
      <c r="X7" s="92">
        <f>IF(HLOOKUP($B7,portieri!$C$172:$V$179,X$47,0)&gt;0,HLOOKUP($B7,portieri!$C$172:$V$179,X$47,0),0)</f>
        <v>1</v>
      </c>
      <c r="Y7" s="92">
        <f>IF(HLOOKUP($B7,portieri!$C$172:$V$179,Y$47,0)&gt;0,HLOOKUP($B7,portieri!$C$172:$V$179,Y$47,0),0)</f>
        <v>5</v>
      </c>
      <c r="Z7" s="98">
        <f>IF(HLOOKUP($B7,portieri!$C$172:$V$179,Z$47,0)&gt;0,HLOOKUP($B7,portieri!$C$172:$V$179,Z$47,0),0)</f>
        <v>8</v>
      </c>
      <c r="AA7" s="84">
        <f>IF(HLOOKUP($B7,portieri!$C$172:$V$179,AA$47,0)&gt;0,HLOOKUP($B7,portieri!$C$172:$V$179,AA$47,0),0)</f>
        <v>3</v>
      </c>
      <c r="AD7" s="52">
        <f t="shared" si="0"/>
        <v>38</v>
      </c>
      <c r="AE7" s="52">
        <f t="shared" si="1"/>
        <v>19</v>
      </c>
      <c r="AF7" s="52">
        <f t="shared" si="2"/>
        <v>19</v>
      </c>
    </row>
    <row r="8" spans="2:32" x14ac:dyDescent="0.2">
      <c r="B8" s="74" t="s">
        <v>63</v>
      </c>
      <c r="C8" s="76">
        <f>VLOOKUP($B8,'ordine conf'!$B:$K,3,0)</f>
        <v>193.5</v>
      </c>
      <c r="D8" s="79">
        <f>VLOOKUP($B8,'ordine conf'!$B:$K,4,0)</f>
        <v>6.1710526315789478</v>
      </c>
      <c r="E8" s="70"/>
      <c r="F8" s="70"/>
      <c r="G8" s="86">
        <f>VLOOKUP($B8,'ordine conf'!$B:$K,7,0)</f>
        <v>41</v>
      </c>
      <c r="H8" s="63"/>
      <c r="I8" s="63"/>
      <c r="K8" s="93">
        <f>IF(HLOOKUP($B8,incroci!$C$58:$V$64,K$47,0)&gt;0,HLOOKUP($B8,incroci!$C$58:$V$64,K$47,0),0)</f>
        <v>3</v>
      </c>
      <c r="L8" s="96">
        <f>IF(HLOOKUP($B8,incroci!$C$58:$V$64,L$47,0)&gt;0,HLOOKUP($B8,incroci!$C$58:$V$64,L$47,0),0)</f>
        <v>5</v>
      </c>
      <c r="M8" s="93">
        <f>IF(HLOOKUP($B8,incroci!$C$58:$V$64,M$47,0)&gt;0,HLOOKUP($B8,incroci!$C$58:$V$64,M$47,0),0)</f>
        <v>13</v>
      </c>
      <c r="N8" s="94">
        <f>IF(HLOOKUP($B8,incroci!$C$58:$V$64,N$47,0)&gt;0,HLOOKUP($B8,incroci!$C$58:$V$64,N$47,0),0)</f>
        <v>12</v>
      </c>
      <c r="O8" s="94">
        <f>IF(HLOOKUP($B8,incroci!$C$58:$V$64,O$47,0)&gt;0,HLOOKUP($B8,incroci!$C$58:$V$64,O$47,0),0)</f>
        <v>5</v>
      </c>
      <c r="Q8" s="91"/>
      <c r="R8" s="92"/>
      <c r="S8" s="92"/>
      <c r="T8" s="92"/>
      <c r="U8" s="63"/>
      <c r="W8" s="91"/>
      <c r="X8" s="92"/>
      <c r="Y8" s="92"/>
      <c r="Z8" s="92"/>
      <c r="AA8" s="63"/>
      <c r="AD8" s="52">
        <f t="shared" si="0"/>
        <v>38</v>
      </c>
      <c r="AE8" s="52">
        <f t="shared" si="1"/>
        <v>0</v>
      </c>
      <c r="AF8" s="52">
        <f t="shared" si="2"/>
        <v>0</v>
      </c>
    </row>
    <row r="9" spans="2:32" x14ac:dyDescent="0.2">
      <c r="B9" s="74" t="s">
        <v>68</v>
      </c>
      <c r="C9" s="76">
        <f>VLOOKUP($B9,'ordine conf'!$B:$K,3,0)</f>
        <v>193</v>
      </c>
      <c r="D9" s="79">
        <f>VLOOKUP($B9,'ordine conf'!$B:$K,4,0)</f>
        <v>6.1315789473684212</v>
      </c>
      <c r="E9" s="70"/>
      <c r="F9" s="70"/>
      <c r="G9" s="84">
        <f>VLOOKUP($B9,'ordine conf'!$B:$K,7,0)</f>
        <v>40</v>
      </c>
      <c r="H9" s="63"/>
      <c r="I9" s="63"/>
      <c r="K9" s="93">
        <f>IF(HLOOKUP($B9,incroci!$C$58:$V$64,K$47,0)&gt;0,HLOOKUP($B9,incroci!$C$58:$V$64,K$47,0),0)</f>
        <v>3</v>
      </c>
      <c r="L9" s="93">
        <f>IF(HLOOKUP($B9,incroci!$C$58:$V$64,L$47,0)&gt;0,HLOOKUP($B9,incroci!$C$58:$V$64,L$47,0),0)</f>
        <v>4</v>
      </c>
      <c r="M9" s="93">
        <f>IF(HLOOKUP($B9,incroci!$C$58:$V$64,M$47,0)&gt;0,HLOOKUP($B9,incroci!$C$58:$V$64,M$47,0),0)</f>
        <v>16</v>
      </c>
      <c r="N9" s="94">
        <f>IF(HLOOKUP($B9,incroci!$C$58:$V$64,N$47,0)&gt;0,HLOOKUP($B9,incroci!$C$58:$V$64,N$47,0),0)</f>
        <v>11</v>
      </c>
      <c r="O9" s="93">
        <f>IF(HLOOKUP($B9,incroci!$C$58:$V$64,O$47,0)&gt;0,HLOOKUP($B9,incroci!$C$58:$V$64,O$47,0),0)</f>
        <v>4</v>
      </c>
      <c r="Q9" s="91"/>
      <c r="R9" s="92"/>
      <c r="S9" s="92"/>
      <c r="T9" s="92"/>
      <c r="U9" s="63"/>
      <c r="W9" s="91"/>
      <c r="X9" s="92"/>
      <c r="Y9" s="92"/>
      <c r="Z9" s="92"/>
      <c r="AA9" s="63"/>
      <c r="AD9" s="52">
        <f t="shared" si="0"/>
        <v>38</v>
      </c>
      <c r="AE9" s="52">
        <f t="shared" si="1"/>
        <v>0</v>
      </c>
      <c r="AF9" s="52">
        <f t="shared" si="2"/>
        <v>0</v>
      </c>
    </row>
    <row r="10" spans="2:32" x14ac:dyDescent="0.2">
      <c r="B10" s="74" t="s">
        <v>65</v>
      </c>
      <c r="C10" s="76">
        <f>VLOOKUP($B10,'ordine conf'!$B:$K,3,0)</f>
        <v>193</v>
      </c>
      <c r="D10" s="79">
        <f>VLOOKUP($B10,'ordine conf'!$B:$K,4,0)</f>
        <v>6.1052631578947372</v>
      </c>
      <c r="E10" s="70"/>
      <c r="F10" s="70"/>
      <c r="G10" s="84">
        <f>VLOOKUP($B10,'ordine conf'!$B:$K,7,0)</f>
        <v>39</v>
      </c>
      <c r="H10" s="63"/>
      <c r="I10" s="63"/>
      <c r="K10" s="93">
        <f>IF(HLOOKUP($B10,incroci!$C$58:$V$64,K$47,0)&gt;0,HLOOKUP($B10,incroci!$C$58:$V$64,K$47,0),0)</f>
        <v>3</v>
      </c>
      <c r="L10" s="93">
        <f>IF(HLOOKUP($B10,incroci!$C$58:$V$64,L$47,0)&gt;0,HLOOKUP($B10,incroci!$C$58:$V$64,L$47,0),0)</f>
        <v>4</v>
      </c>
      <c r="M10" s="93">
        <f>IF(HLOOKUP($B10,incroci!$C$58:$V$64,M$47,0)&gt;0,HLOOKUP($B10,incroci!$C$58:$V$64,M$47,0),0)</f>
        <v>18</v>
      </c>
      <c r="N10" s="94">
        <f>IF(HLOOKUP($B10,incroci!$C$58:$V$64,N$47,0)&gt;0,HLOOKUP($B10,incroci!$C$58:$V$64,N$47,0),0)</f>
        <v>10</v>
      </c>
      <c r="O10" s="93">
        <f>IF(HLOOKUP($B10,incroci!$C$58:$V$64,O$47,0)&gt;0,HLOOKUP($B10,incroci!$C$58:$V$64,O$47,0),0)</f>
        <v>3</v>
      </c>
      <c r="Q10" s="91"/>
      <c r="R10" s="92"/>
      <c r="S10" s="92"/>
      <c r="T10" s="92"/>
      <c r="U10" s="63"/>
      <c r="W10" s="91"/>
      <c r="X10" s="92"/>
      <c r="Y10" s="92"/>
      <c r="Z10" s="92"/>
      <c r="AA10" s="63"/>
      <c r="AD10" s="52">
        <f t="shared" si="0"/>
        <v>38</v>
      </c>
      <c r="AE10" s="52">
        <f t="shared" si="1"/>
        <v>0</v>
      </c>
      <c r="AF10" s="52">
        <f t="shared" si="2"/>
        <v>0</v>
      </c>
    </row>
    <row r="11" spans="2:32" x14ac:dyDescent="0.2">
      <c r="B11" s="69" t="s">
        <v>81</v>
      </c>
      <c r="C11" s="76">
        <f>VLOOKUP($B11,'ordine conf'!$B:$K,3,0)</f>
        <v>193</v>
      </c>
      <c r="D11" s="81">
        <f>VLOOKUP($B11,'ordine conf'!$B:$K,4,0)</f>
        <v>6.0263157894736841</v>
      </c>
      <c r="E11" s="70"/>
      <c r="F11" s="70"/>
      <c r="G11" s="84">
        <f>VLOOKUP($B11,'ordine conf'!$B:$K,7,0)</f>
        <v>36</v>
      </c>
      <c r="H11" s="63"/>
      <c r="I11" s="63"/>
      <c r="K11" s="93">
        <f>IF(HLOOKUP($B11,incroci!$C$58:$V$64,K$47,0)&gt;0,HLOOKUP($B11,incroci!$C$58:$V$64,K$47,0),0)</f>
        <v>2</v>
      </c>
      <c r="L11" s="93">
        <f>IF(HLOOKUP($B11,incroci!$C$58:$V$64,L$47,0)&gt;0,HLOOKUP($B11,incroci!$C$58:$V$64,L$47,0),0)</f>
        <v>2</v>
      </c>
      <c r="M11" s="93">
        <f>IF(HLOOKUP($B11,incroci!$C$58:$V$64,M$47,0)&gt;0,HLOOKUP($B11,incroci!$C$58:$V$64,M$47,0),0)</f>
        <v>26</v>
      </c>
      <c r="N11" s="93">
        <f>IF(HLOOKUP($B11,incroci!$C$58:$V$64,N$47,0)&gt;0,HLOOKUP($B11,incroci!$C$58:$V$64,N$47,0),0)</f>
        <v>6</v>
      </c>
      <c r="O11" s="93">
        <f>IF(HLOOKUP($B11,incroci!$C$58:$V$64,O$47,0)&gt;0,HLOOKUP($B11,incroci!$C$58:$V$64,O$47,0),0)</f>
        <v>2</v>
      </c>
      <c r="Q11" s="91"/>
      <c r="R11" s="92"/>
      <c r="S11" s="92"/>
      <c r="T11" s="92"/>
      <c r="U11" s="63"/>
      <c r="W11" s="91"/>
      <c r="X11" s="92"/>
      <c r="Y11" s="92"/>
      <c r="Z11" s="92"/>
      <c r="AA11" s="63"/>
      <c r="AD11" s="52">
        <f t="shared" si="0"/>
        <v>38</v>
      </c>
      <c r="AE11" s="52">
        <f t="shared" si="1"/>
        <v>0</v>
      </c>
      <c r="AF11" s="52">
        <f t="shared" si="2"/>
        <v>0</v>
      </c>
    </row>
    <row r="12" spans="2:32" x14ac:dyDescent="0.2">
      <c r="B12" s="51" t="s">
        <v>11</v>
      </c>
      <c r="C12" s="76">
        <f>VLOOKUP($B12,'ordine conf'!$B:$K,3,0)</f>
        <v>192</v>
      </c>
      <c r="D12" s="81">
        <f>VLOOKUP($B12,'ordine conf'!$B:$K,4,0)</f>
        <v>6</v>
      </c>
      <c r="E12" s="82">
        <f>VLOOKUP($B12,'ordine conf'!$B:$K,5,0)</f>
        <v>5.9736842105263159</v>
      </c>
      <c r="F12" s="81">
        <f>VLOOKUP($B12,'ordine conf'!$B:$K,6,0)</f>
        <v>6.0263157894736841</v>
      </c>
      <c r="G12" s="84">
        <f>VLOOKUP($B12,'ordine conf'!$B:$K,7,0)</f>
        <v>36</v>
      </c>
      <c r="H12" s="84">
        <f>VLOOKUP($B12,'ordine conf'!$B:$K,8,0)</f>
        <v>18</v>
      </c>
      <c r="I12" s="84">
        <f>VLOOKUP($B12,'ordine conf'!$B:$K,9,0)</f>
        <v>18</v>
      </c>
      <c r="K12" s="95">
        <f>IF(HLOOKUP($B12,portieri!$C$53:$V$60,K$47,0)&gt;0,HLOOKUP($B12,portieri!$C$53:$V$60,K$47,0),"")</f>
        <v>4</v>
      </c>
      <c r="L12" s="93">
        <f>IF(HLOOKUP($B12,portieri!$C$53:$V$60,L$47,0)&gt;0,HLOOKUP($B12,portieri!$C$53:$V$60,L$47,0),"")</f>
        <v>1</v>
      </c>
      <c r="M12" s="93">
        <f>IF(HLOOKUP($B12,portieri!$C$53:$V$60,M$47,0)&gt;0,HLOOKUP($B12,portieri!$C$53:$V$60,M$47,0),"")</f>
        <v>22</v>
      </c>
      <c r="N12" s="93">
        <f>IF(HLOOKUP($B12,portieri!$C$53:$V$60,N$47,0)&gt;0,HLOOKUP($B12,portieri!$C$53:$V$60,N$47,0),"")</f>
        <v>9</v>
      </c>
      <c r="O12" s="93">
        <f>IF(HLOOKUP($B12,portieri!$C$53:$V$60,O$47,0)&gt;0,HLOOKUP($B12,portieri!$C$53:$V$60,O$47,0),"")</f>
        <v>2</v>
      </c>
      <c r="Q12" s="91">
        <f>IF(HLOOKUP($B12,portieri!$C$113:$V$120,Q$47,0)&gt;0,HLOOKUP($B12,portieri!$C$113:$V$120,Q$47,0),0)</f>
        <v>2</v>
      </c>
      <c r="R12" s="92">
        <f>IF(HLOOKUP($B12,portieri!$C$113:$V$120,R$47,0)&gt;0,HLOOKUP($B12,portieri!$C$113:$V$120,R$47,0),0)</f>
        <v>1</v>
      </c>
      <c r="S12" s="92">
        <f>IF(HLOOKUP($B12,portieri!$C$113:$V$120,S$47,0)&gt;0,HLOOKUP($B12,portieri!$C$113:$V$120,S$47,0),0)</f>
        <v>13</v>
      </c>
      <c r="T12" s="92">
        <f>IF(HLOOKUP($B12,portieri!$C$113:$V$120,T$47,0)&gt;0,HLOOKUP($B12,portieri!$C$113:$V$120,T$47,0),0)</f>
        <v>2</v>
      </c>
      <c r="U12" s="63">
        <f>IF(HLOOKUP($B12,portieri!$C$113:$V$120,U$47,0)&gt;0,HLOOKUP($B12,portieri!$C$113:$V$120,U$47,0),0)</f>
        <v>1</v>
      </c>
      <c r="W12" s="91">
        <f>IF(HLOOKUP($B12,portieri!$C$172:$V$179,W$47,0)&gt;0,HLOOKUP($B12,portieri!$C$172:$V$179,W$47,0),0)</f>
        <v>2</v>
      </c>
      <c r="X12" s="92">
        <f>IF(HLOOKUP($B12,portieri!$C$172:$V$179,X$47,0)&gt;0,HLOOKUP($B12,portieri!$C$172:$V$179,X$47,0),0)</f>
        <v>0</v>
      </c>
      <c r="Y12" s="92">
        <f>IF(HLOOKUP($B12,portieri!$C$172:$V$179,Y$47,0)&gt;0,HLOOKUP($B12,portieri!$C$172:$V$179,Y$47,0),0)</f>
        <v>9</v>
      </c>
      <c r="Z12" s="98">
        <f>IF(HLOOKUP($B12,portieri!$C$172:$V$179,Z$47,0)&gt;0,HLOOKUP($B12,portieri!$C$172:$V$179,Z$47,0),0)</f>
        <v>7</v>
      </c>
      <c r="AA12" s="63">
        <f>IF(HLOOKUP($B12,portieri!$C$172:$V$179,AA$47,0)&gt;0,HLOOKUP($B12,portieri!$C$172:$V$179,AA$47,0),0)</f>
        <v>1</v>
      </c>
      <c r="AD12" s="52">
        <f t="shared" si="0"/>
        <v>38</v>
      </c>
      <c r="AE12" s="52">
        <f t="shared" si="1"/>
        <v>19</v>
      </c>
      <c r="AF12" s="52">
        <f t="shared" si="2"/>
        <v>19</v>
      </c>
    </row>
    <row r="13" spans="2:32" x14ac:dyDescent="0.2">
      <c r="B13" s="51" t="s">
        <v>13</v>
      </c>
      <c r="C13" s="76">
        <f>VLOOKUP($B13,'ordine conf'!$B:$K,3,0)</f>
        <v>191.5</v>
      </c>
      <c r="D13" s="80">
        <f>VLOOKUP($B13,'ordine conf'!$B:$K,4,0)</f>
        <v>6.25</v>
      </c>
      <c r="E13" s="80">
        <f>VLOOKUP($B13,'ordine conf'!$B:$K,5,0)</f>
        <v>6.3157894736842106</v>
      </c>
      <c r="F13" s="79">
        <f>VLOOKUP($B13,'ordine conf'!$B:$K,6,0)</f>
        <v>6.1842105263157894</v>
      </c>
      <c r="G13" s="86">
        <f>VLOOKUP($B13,'ordine conf'!$B:$K,7,0)</f>
        <v>46</v>
      </c>
      <c r="H13" s="84">
        <f>VLOOKUP($B13,'ordine conf'!$B:$K,8,0)</f>
        <v>18</v>
      </c>
      <c r="I13" s="88">
        <f>VLOOKUP($B13,'ordine conf'!$B:$K,9,0)</f>
        <v>28</v>
      </c>
      <c r="K13" s="93">
        <f>IF(HLOOKUP($B13,portieri!$C$53:$V$60,K$47,0)&gt;0,HLOOKUP($B13,portieri!$C$53:$V$60,K$47,0),"")</f>
        <v>2</v>
      </c>
      <c r="L13" s="93">
        <f>IF(HLOOKUP($B13,portieri!$C$53:$V$60,L$47,0)&gt;0,HLOOKUP($B13,portieri!$C$53:$V$60,L$47,0),"")</f>
        <v>2</v>
      </c>
      <c r="M13" s="93">
        <f>IF(HLOOKUP($B13,portieri!$C$53:$V$60,M$47,0)&gt;0,HLOOKUP($B13,portieri!$C$53:$V$60,M$47,0),"")</f>
        <v>16</v>
      </c>
      <c r="N13" s="94">
        <f>IF(HLOOKUP($B13,portieri!$C$53:$V$60,N$47,0)&gt;0,HLOOKUP($B13,portieri!$C$53:$V$60,N$47,0),"")</f>
        <v>12</v>
      </c>
      <c r="O13" s="94">
        <f>IF(HLOOKUP($B13,portieri!$C$53:$V$60,O$47,0)&gt;0,HLOOKUP($B13,portieri!$C$53:$V$60,O$47,0),"")</f>
        <v>6</v>
      </c>
      <c r="Q13" s="91">
        <f>IF(HLOOKUP($B13,portieri!$C$113:$V$120,Q$47,0)&gt;0,HLOOKUP($B13,portieri!$C$113:$V$120,Q$47,0),0)</f>
        <v>2</v>
      </c>
      <c r="R13" s="92">
        <f>IF(HLOOKUP($B13,portieri!$C$113:$V$120,R$47,0)&gt;0,HLOOKUP($B13,portieri!$C$113:$V$120,R$47,0),0)</f>
        <v>0</v>
      </c>
      <c r="S13" s="92">
        <f>IF(HLOOKUP($B13,portieri!$C$113:$V$120,S$47,0)&gt;0,HLOOKUP($B13,portieri!$C$113:$V$120,S$47,0),0)</f>
        <v>6</v>
      </c>
      <c r="T13" s="98">
        <f>IF(HLOOKUP($B13,portieri!$C$113:$V$120,T$47,0)&gt;0,HLOOKUP($B13,portieri!$C$113:$V$120,T$47,0),0)</f>
        <v>7</v>
      </c>
      <c r="U13" s="84">
        <f>IF(HLOOKUP($B13,portieri!$C$113:$V$120,U$47,0)&gt;0,HLOOKUP($B13,portieri!$C$113:$V$120,U$47,0),0)</f>
        <v>4</v>
      </c>
      <c r="W13" s="91">
        <f>IF(HLOOKUP($B13,portieri!$C$172:$V$179,W$47,0)&gt;0,HLOOKUP($B13,portieri!$C$172:$V$179,W$47,0),0)</f>
        <v>0</v>
      </c>
      <c r="X13" s="92">
        <f>IF(HLOOKUP($B13,portieri!$C$172:$V$179,X$47,0)&gt;0,HLOOKUP($B13,portieri!$C$172:$V$179,X$47,0),0)</f>
        <v>2</v>
      </c>
      <c r="Y13" s="92">
        <f>IF(HLOOKUP($B13,portieri!$C$172:$V$179,Y$47,0)&gt;0,HLOOKUP($B13,portieri!$C$172:$V$179,Y$47,0),0)</f>
        <v>10</v>
      </c>
      <c r="Z13" s="98">
        <f>IF(HLOOKUP($B13,portieri!$C$172:$V$179,Z$47,0)&gt;0,HLOOKUP($B13,portieri!$C$172:$V$179,Z$47,0),0)</f>
        <v>5</v>
      </c>
      <c r="AA13" s="63">
        <f>IF(HLOOKUP($B13,portieri!$C$172:$V$179,AA$47,0)&gt;0,HLOOKUP($B13,portieri!$C$172:$V$179,AA$47,0),0)</f>
        <v>2</v>
      </c>
      <c r="AD13" s="52">
        <f t="shared" si="0"/>
        <v>38</v>
      </c>
      <c r="AE13" s="52">
        <f t="shared" si="1"/>
        <v>19</v>
      </c>
      <c r="AF13" s="52">
        <f t="shared" si="2"/>
        <v>19</v>
      </c>
    </row>
    <row r="14" spans="2:32" x14ac:dyDescent="0.2">
      <c r="B14" s="69" t="s">
        <v>82</v>
      </c>
      <c r="C14" s="76">
        <f>VLOOKUP($B14,'ordine conf'!$B:$K,3,0)</f>
        <v>190</v>
      </c>
      <c r="D14" s="81">
        <f>VLOOKUP($B14,'ordine conf'!$B:$K,4,0)</f>
        <v>6.0526315789473681</v>
      </c>
      <c r="E14" s="70"/>
      <c r="F14" s="70"/>
      <c r="G14" s="84">
        <f>VLOOKUP($B14,'ordine conf'!$B:$K,7,0)</f>
        <v>40</v>
      </c>
      <c r="H14" s="63"/>
      <c r="I14" s="63"/>
      <c r="K14" s="95">
        <f>IF(HLOOKUP($B14,incroci!$C$58:$V$64,K$47,0)&gt;0,HLOOKUP($B14,incroci!$C$58:$V$64,K$47,0),0)</f>
        <v>5</v>
      </c>
      <c r="L14" s="96">
        <f>IF(HLOOKUP($B14,incroci!$C$58:$V$64,L$47,0)&gt;0,HLOOKUP($B14,incroci!$C$58:$V$64,L$47,0),0)</f>
        <v>7</v>
      </c>
      <c r="M14" s="93">
        <f>IF(HLOOKUP($B14,incroci!$C$58:$V$64,M$47,0)&gt;0,HLOOKUP($B14,incroci!$C$58:$V$64,M$47,0),0)</f>
        <v>9</v>
      </c>
      <c r="N14" s="93">
        <f>IF(HLOOKUP($B14,incroci!$C$58:$V$64,N$47,0)&gt;0,HLOOKUP($B14,incroci!$C$58:$V$64,N$47,0),0)</f>
        <v>9</v>
      </c>
      <c r="O14" s="94">
        <f>IF(HLOOKUP($B14,incroci!$C$58:$V$64,O$47,0)&gt;0,HLOOKUP($B14,incroci!$C$58:$V$64,O$47,0),0)</f>
        <v>8</v>
      </c>
      <c r="Q14" s="91"/>
      <c r="R14" s="92"/>
      <c r="S14" s="92"/>
      <c r="T14" s="92"/>
      <c r="U14" s="63"/>
      <c r="W14" s="91"/>
      <c r="X14" s="92"/>
      <c r="Y14" s="92"/>
      <c r="Z14" s="92"/>
      <c r="AA14" s="63"/>
      <c r="AD14" s="52">
        <f t="shared" si="0"/>
        <v>38</v>
      </c>
      <c r="AE14" s="52">
        <f t="shared" si="1"/>
        <v>0</v>
      </c>
      <c r="AF14" s="52">
        <f t="shared" si="2"/>
        <v>0</v>
      </c>
    </row>
    <row r="15" spans="2:32" x14ac:dyDescent="0.2">
      <c r="B15" s="74" t="s">
        <v>61</v>
      </c>
      <c r="C15" s="76">
        <f>VLOOKUP($B15,'ordine conf'!$B:$K,3,0)</f>
        <v>190</v>
      </c>
      <c r="D15" s="79">
        <f>VLOOKUP($B15,'ordine conf'!$B:$K,4,0)</f>
        <v>6.1315789473684212</v>
      </c>
      <c r="E15" s="70"/>
      <c r="F15" s="70"/>
      <c r="G15" s="86">
        <f>VLOOKUP($B15,'ordine conf'!$B:$K,7,0)</f>
        <v>43</v>
      </c>
      <c r="H15" s="63"/>
      <c r="I15" s="63"/>
      <c r="K15" s="93">
        <f>IF(HLOOKUP($B15,incroci!$C$58:$V$64,K$47,0)&gt;0,HLOOKUP($B15,incroci!$C$58:$V$64,K$47,0),0)</f>
        <v>2</v>
      </c>
      <c r="L15" s="93">
        <f>IF(HLOOKUP($B15,incroci!$C$58:$V$64,L$47,0)&gt;0,HLOOKUP($B15,incroci!$C$58:$V$64,L$47,0),0)</f>
        <v>4</v>
      </c>
      <c r="M15" s="93">
        <f>IF(HLOOKUP($B15,incroci!$C$58:$V$64,M$47,0)&gt;0,HLOOKUP($B15,incroci!$C$58:$V$64,M$47,0),0)</f>
        <v>19</v>
      </c>
      <c r="N15" s="94">
        <f>IF(HLOOKUP($B15,incroci!$C$58:$V$64,N$47,0)&gt;0,HLOOKUP($B15,incroci!$C$58:$V$64,N$47,0),0)</f>
        <v>10</v>
      </c>
      <c r="O15" s="93">
        <f>IF(HLOOKUP($B15,incroci!$C$58:$V$64,O$47,0)&gt;0,HLOOKUP($B15,incroci!$C$58:$V$64,O$47,0),0)</f>
        <v>3</v>
      </c>
      <c r="Q15" s="91"/>
      <c r="R15" s="92"/>
      <c r="S15" s="92"/>
      <c r="T15" s="92"/>
      <c r="U15" s="63"/>
      <c r="W15" s="91"/>
      <c r="X15" s="92"/>
      <c r="Y15" s="92"/>
      <c r="Z15" s="92"/>
      <c r="AA15" s="63"/>
      <c r="AD15" s="52">
        <f t="shared" si="0"/>
        <v>38</v>
      </c>
      <c r="AE15" s="52">
        <f t="shared" si="1"/>
        <v>0</v>
      </c>
      <c r="AF15" s="52">
        <f t="shared" si="2"/>
        <v>0</v>
      </c>
    </row>
    <row r="16" spans="2:32" x14ac:dyDescent="0.2">
      <c r="B16" s="74" t="s">
        <v>69</v>
      </c>
      <c r="C16" s="76">
        <f>VLOOKUP($B16,'ordine conf'!$B:$K,3,0)</f>
        <v>190</v>
      </c>
      <c r="D16" s="81">
        <f>VLOOKUP($B16,'ordine conf'!$B:$K,4,0)</f>
        <v>6</v>
      </c>
      <c r="E16" s="70"/>
      <c r="F16" s="70"/>
      <c r="G16" s="84">
        <f>VLOOKUP($B16,'ordine conf'!$B:$K,7,0)</f>
        <v>38</v>
      </c>
      <c r="H16" s="63"/>
      <c r="I16" s="63"/>
      <c r="K16" s="95">
        <f>IF(HLOOKUP($B16,incroci!$C$58:$V$64,K$47,0)&gt;0,HLOOKUP($B16,incroci!$C$58:$V$64,K$47,0),0)</f>
        <v>4</v>
      </c>
      <c r="L16" s="93">
        <f>IF(HLOOKUP($B16,incroci!$C$58:$V$64,L$47,0)&gt;0,HLOOKUP($B16,incroci!$C$58:$V$64,L$47,0),0)</f>
        <v>2</v>
      </c>
      <c r="M16" s="93">
        <f>IF(HLOOKUP($B16,incroci!$C$58:$V$64,M$47,0)&gt;0,HLOOKUP($B16,incroci!$C$58:$V$64,M$47,0),0)</f>
        <v>22</v>
      </c>
      <c r="N16" s="93">
        <f>IF(HLOOKUP($B16,incroci!$C$58:$V$64,N$47,0)&gt;0,HLOOKUP($B16,incroci!$C$58:$V$64,N$47,0),0)</f>
        <v>8</v>
      </c>
      <c r="O16" s="93">
        <f>IF(HLOOKUP($B16,incroci!$C$58:$V$64,O$47,0)&gt;0,HLOOKUP($B16,incroci!$C$58:$V$64,O$47,0),0)</f>
        <v>2</v>
      </c>
      <c r="Q16" s="91"/>
      <c r="R16" s="92"/>
      <c r="S16" s="92"/>
      <c r="T16" s="92"/>
      <c r="U16" s="63"/>
      <c r="W16" s="91"/>
      <c r="X16" s="92"/>
      <c r="Y16" s="92"/>
      <c r="Z16" s="92"/>
      <c r="AA16" s="63"/>
      <c r="AD16" s="52">
        <f t="shared" si="0"/>
        <v>38</v>
      </c>
      <c r="AE16" s="52">
        <f t="shared" si="1"/>
        <v>0</v>
      </c>
      <c r="AF16" s="52">
        <f t="shared" si="2"/>
        <v>0</v>
      </c>
    </row>
    <row r="17" spans="2:32" x14ac:dyDescent="0.2">
      <c r="B17" s="51" t="s">
        <v>10</v>
      </c>
      <c r="C17" s="77">
        <f>VLOOKUP($B17,'ordine conf'!$B:$K,3,0)</f>
        <v>188.5</v>
      </c>
      <c r="D17" s="82">
        <f>VLOOKUP($B17,'ordine conf'!$B:$K,4,0)</f>
        <v>5.9868421052631575</v>
      </c>
      <c r="E17" s="81">
        <f>VLOOKUP($B17,'ordine conf'!$B:$K,5,0)</f>
        <v>6</v>
      </c>
      <c r="F17" s="82">
        <f>VLOOKUP($B17,'ordine conf'!$B:$K,6,0)</f>
        <v>5.9736842105263159</v>
      </c>
      <c r="G17" s="84">
        <f>VLOOKUP($B17,'ordine conf'!$B:$K,7,0)</f>
        <v>39</v>
      </c>
      <c r="H17" s="85">
        <f>VLOOKUP($B17,'ordine conf'!$B:$K,8,0)</f>
        <v>15</v>
      </c>
      <c r="I17" s="86">
        <f>VLOOKUP($B17,'ordine conf'!$B:$K,9,0)</f>
        <v>24</v>
      </c>
      <c r="K17" s="95">
        <f>IF(HLOOKUP($B17,portieri!$C$53:$V$60,K$47,0)&gt;0,HLOOKUP($B17,portieri!$C$53:$V$60,K$47,0),"")</f>
        <v>4</v>
      </c>
      <c r="L17" s="93">
        <f>IF(HLOOKUP($B17,portieri!$C$53:$V$60,L$47,0)&gt;0,HLOOKUP($B17,portieri!$C$53:$V$60,L$47,0),"")</f>
        <v>3</v>
      </c>
      <c r="M17" s="93">
        <f>IF(HLOOKUP($B17,portieri!$C$53:$V$60,M$47,0)&gt;0,HLOOKUP($B17,portieri!$C$53:$V$60,M$47,0),"")</f>
        <v>23</v>
      </c>
      <c r="N17" s="93">
        <f>IF(HLOOKUP($B17,portieri!$C$53:$V$60,N$47,0)&gt;0,HLOOKUP($B17,portieri!$C$53:$V$60,N$47,0),"")</f>
        <v>4</v>
      </c>
      <c r="O17" s="93">
        <f>IF(HLOOKUP($B17,portieri!$C$53:$V$60,O$47,0)&gt;0,HLOOKUP($B17,portieri!$C$53:$V$60,O$47,0),"")</f>
        <v>4</v>
      </c>
      <c r="Q17" s="91">
        <f>IF(HLOOKUP($B17,portieri!$C$113:$V$120,Q$47,0)&gt;0,HLOOKUP($B17,portieri!$C$113:$V$120,Q$47,0),0)</f>
        <v>1</v>
      </c>
      <c r="R17" s="92">
        <f>IF(HLOOKUP($B17,portieri!$C$113:$V$120,R$47,0)&gt;0,HLOOKUP($B17,portieri!$C$113:$V$120,R$47,0),0)</f>
        <v>1</v>
      </c>
      <c r="S17" s="92">
        <f>IF(HLOOKUP($B17,portieri!$C$113:$V$120,S$47,0)&gt;0,HLOOKUP($B17,portieri!$C$113:$V$120,S$47,0),0)</f>
        <v>13</v>
      </c>
      <c r="T17" s="92">
        <f>IF(HLOOKUP($B17,portieri!$C$113:$V$120,T$47,0)&gt;0,HLOOKUP($B17,portieri!$C$113:$V$120,T$47,0),0)</f>
        <v>3</v>
      </c>
      <c r="U17" s="63">
        <f>IF(HLOOKUP($B17,portieri!$C$113:$V$120,U$47,0)&gt;0,HLOOKUP($B17,portieri!$C$113:$V$120,U$47,0),0)</f>
        <v>1</v>
      </c>
      <c r="W17" s="99">
        <f>IF(HLOOKUP($B17,portieri!$C$172:$V$179,W$47,0)&gt;0,HLOOKUP($B17,portieri!$C$172:$V$179,W$47,0),0)</f>
        <v>3</v>
      </c>
      <c r="X17" s="92">
        <f>IF(HLOOKUP($B17,portieri!$C$172:$V$179,X$47,0)&gt;0,HLOOKUP($B17,portieri!$C$172:$V$179,X$47,0),0)</f>
        <v>2</v>
      </c>
      <c r="Y17" s="92">
        <f>IF(HLOOKUP($B17,portieri!$C$172:$V$179,Y$47,0)&gt;0,HLOOKUP($B17,portieri!$C$172:$V$179,Y$47,0),0)</f>
        <v>10</v>
      </c>
      <c r="Z17" s="92">
        <f>IF(HLOOKUP($B17,portieri!$C$172:$V$179,Z$47,0)&gt;0,HLOOKUP($B17,portieri!$C$172:$V$179,Z$47,0),0)</f>
        <v>1</v>
      </c>
      <c r="AA17" s="84">
        <f>IF(HLOOKUP($B17,portieri!$C$172:$V$179,AA$47,0)&gt;0,HLOOKUP($B17,portieri!$C$172:$V$179,AA$47,0),0)</f>
        <v>3</v>
      </c>
      <c r="AD17" s="52">
        <f t="shared" si="0"/>
        <v>38</v>
      </c>
      <c r="AE17" s="52">
        <f t="shared" si="1"/>
        <v>19</v>
      </c>
      <c r="AF17" s="52">
        <f t="shared" si="2"/>
        <v>19</v>
      </c>
    </row>
    <row r="18" spans="2:32" x14ac:dyDescent="0.2">
      <c r="B18" s="69" t="s">
        <v>87</v>
      </c>
      <c r="C18" s="77">
        <f>VLOOKUP($B18,'ordine conf'!$B:$K,3,0)</f>
        <v>188.5</v>
      </c>
      <c r="D18" s="81">
        <f>VLOOKUP($B18,'ordine conf'!$B:$K,4,0)</f>
        <v>6.0657894736842106</v>
      </c>
      <c r="E18" s="70"/>
      <c r="F18" s="70"/>
      <c r="G18" s="86">
        <f>VLOOKUP($B18,'ordine conf'!$B:$K,7,0)</f>
        <v>42</v>
      </c>
      <c r="H18" s="63"/>
      <c r="I18" s="63"/>
      <c r="K18" s="93">
        <f>IF(HLOOKUP($B18,incroci!$C$58:$V$64,K$47,0)&gt;0,HLOOKUP($B18,incroci!$C$58:$V$64,K$47,0),0)</f>
        <v>3</v>
      </c>
      <c r="L18" s="96">
        <f>IF(HLOOKUP($B18,incroci!$C$58:$V$64,L$47,0)&gt;0,HLOOKUP($B18,incroci!$C$58:$V$64,L$47,0),0)</f>
        <v>5</v>
      </c>
      <c r="M18" s="93">
        <f>IF(HLOOKUP($B18,incroci!$C$58:$V$64,M$47,0)&gt;0,HLOOKUP($B18,incroci!$C$58:$V$64,M$47,0),0)</f>
        <v>18</v>
      </c>
      <c r="N18" s="93">
        <f>IF(HLOOKUP($B18,incroci!$C$58:$V$64,N$47,0)&gt;0,HLOOKUP($B18,incroci!$C$58:$V$64,N$47,0),0)</f>
        <v>8</v>
      </c>
      <c r="O18" s="93">
        <f>IF(HLOOKUP($B18,incroci!$C$58:$V$64,O$47,0)&gt;0,HLOOKUP($B18,incroci!$C$58:$V$64,O$47,0),0)</f>
        <v>4</v>
      </c>
      <c r="Q18" s="91"/>
      <c r="R18" s="92"/>
      <c r="S18" s="92"/>
      <c r="T18" s="92"/>
      <c r="U18" s="63"/>
      <c r="W18" s="91"/>
      <c r="X18" s="92"/>
      <c r="Y18" s="92"/>
      <c r="Z18" s="92"/>
      <c r="AA18" s="63"/>
      <c r="AD18" s="52">
        <f t="shared" si="0"/>
        <v>38</v>
      </c>
      <c r="AE18" s="52">
        <f t="shared" si="1"/>
        <v>0</v>
      </c>
      <c r="AF18" s="52">
        <f t="shared" si="2"/>
        <v>0</v>
      </c>
    </row>
    <row r="19" spans="2:32" x14ac:dyDescent="0.2">
      <c r="B19" s="69" t="s">
        <v>86</v>
      </c>
      <c r="C19" s="77">
        <f>VLOOKUP($B19,'ordine conf'!$B:$K,3,0)</f>
        <v>187</v>
      </c>
      <c r="D19" s="81">
        <f>VLOOKUP($B19,'ordine conf'!$B:$K,4,0)</f>
        <v>6</v>
      </c>
      <c r="E19" s="70"/>
      <c r="F19" s="70"/>
      <c r="G19" s="86">
        <f>VLOOKUP($B19,'ordine conf'!$B:$K,7,0)</f>
        <v>41</v>
      </c>
      <c r="H19" s="63"/>
      <c r="I19" s="63"/>
      <c r="K19" s="95">
        <f>IF(HLOOKUP($B19,incroci!$C$58:$V$64,K$47,0)&gt;0,HLOOKUP($B19,incroci!$C$58:$V$64,K$47,0),0)</f>
        <v>5</v>
      </c>
      <c r="L19" s="93">
        <f>IF(HLOOKUP($B19,incroci!$C$58:$V$64,L$47,0)&gt;0,HLOOKUP($B19,incroci!$C$58:$V$64,L$47,0),0)</f>
        <v>3</v>
      </c>
      <c r="M19" s="93">
        <f>IF(HLOOKUP($B19,incroci!$C$58:$V$64,M$47,0)&gt;0,HLOOKUP($B19,incroci!$C$58:$V$64,M$47,0),0)</f>
        <v>20</v>
      </c>
      <c r="N19" s="93">
        <f>IF(HLOOKUP($B19,incroci!$C$58:$V$64,N$47,0)&gt;0,HLOOKUP($B19,incroci!$C$58:$V$64,N$47,0),0)</f>
        <v>7</v>
      </c>
      <c r="O19" s="93">
        <f>IF(HLOOKUP($B19,incroci!$C$58:$V$64,O$47,0)&gt;0,HLOOKUP($B19,incroci!$C$58:$V$64,O$47,0),0)</f>
        <v>3</v>
      </c>
      <c r="Q19" s="91"/>
      <c r="R19" s="92"/>
      <c r="S19" s="92"/>
      <c r="T19" s="92"/>
      <c r="U19" s="63"/>
      <c r="W19" s="91"/>
      <c r="X19" s="92"/>
      <c r="Y19" s="92"/>
      <c r="Z19" s="92"/>
      <c r="AA19" s="63"/>
      <c r="AD19" s="52">
        <f t="shared" si="0"/>
        <v>38</v>
      </c>
      <c r="AE19" s="52">
        <f t="shared" si="1"/>
        <v>0</v>
      </c>
      <c r="AF19" s="52">
        <f t="shared" si="2"/>
        <v>0</v>
      </c>
    </row>
    <row r="20" spans="2:32" x14ac:dyDescent="0.2">
      <c r="B20" s="51" t="s">
        <v>3</v>
      </c>
      <c r="C20" s="77">
        <f>VLOOKUP($B20,'ordine conf'!$B:$K,3,0)</f>
        <v>186.5</v>
      </c>
      <c r="D20" s="79">
        <f>VLOOKUP($B20,'ordine conf'!$B:$K,4,0)</f>
        <v>6.1184210526315788</v>
      </c>
      <c r="E20" s="80">
        <f>VLOOKUP($B20,'ordine conf'!$B:$K,5,0)</f>
        <v>6.2368421052631575</v>
      </c>
      <c r="F20" s="81">
        <f>VLOOKUP($B20,'ordine conf'!$B:$K,6,0)</f>
        <v>6</v>
      </c>
      <c r="G20" s="86">
        <f>VLOOKUP($B20,'ordine conf'!$B:$K,7,0)</f>
        <v>46</v>
      </c>
      <c r="H20" s="85">
        <f>VLOOKUP($B20,'ordine conf'!$B:$K,8,0)</f>
        <v>15</v>
      </c>
      <c r="I20" s="87">
        <f>VLOOKUP($B20,'ordine conf'!$B:$K,9,0)</f>
        <v>31</v>
      </c>
      <c r="K20" s="95">
        <f>IF(HLOOKUP($B20,portieri!$C$53:$V$60,K$47,0)&gt;0,HLOOKUP($B20,portieri!$C$53:$V$60,K$47,0),"")</f>
        <v>4</v>
      </c>
      <c r="L20" s="93">
        <f>IF(HLOOKUP($B20,portieri!$C$53:$V$60,L$47,0)&gt;0,HLOOKUP($B20,portieri!$C$53:$V$60,L$47,0),"")</f>
        <v>3</v>
      </c>
      <c r="M20" s="93">
        <f>IF(HLOOKUP($B20,portieri!$C$53:$V$60,M$47,0)&gt;0,HLOOKUP($B20,portieri!$C$53:$V$60,M$47,0),"")</f>
        <v>16</v>
      </c>
      <c r="N20" s="94">
        <f>IF(HLOOKUP($B20,portieri!$C$53:$V$60,N$47,0)&gt;0,HLOOKUP($B20,portieri!$C$53:$V$60,N$47,0),"")</f>
        <v>12</v>
      </c>
      <c r="O20" s="93">
        <f>IF(HLOOKUP($B20,portieri!$C$53:$V$60,O$47,0)&gt;0,HLOOKUP($B20,portieri!$C$53:$V$60,O$47,0),"")</f>
        <v>3</v>
      </c>
      <c r="Q20" s="91">
        <f>IF(HLOOKUP($B20,portieri!$C$113:$V$120,Q$47,0)&gt;0,HLOOKUP($B20,portieri!$C$113:$V$120,Q$47,0),0)</f>
        <v>2</v>
      </c>
      <c r="R20" s="92">
        <f>IF(HLOOKUP($B20,portieri!$C$113:$V$120,R$47,0)&gt;0,HLOOKUP($B20,portieri!$C$113:$V$120,R$47,0),0)</f>
        <v>1</v>
      </c>
      <c r="S20" s="92">
        <f>IF(HLOOKUP($B20,portieri!$C$113:$V$120,S$47,0)&gt;0,HLOOKUP($B20,portieri!$C$113:$V$120,S$47,0),0)</f>
        <v>6</v>
      </c>
      <c r="T20" s="98">
        <f>IF(HLOOKUP($B20,portieri!$C$113:$V$120,T$47,0)&gt;0,HLOOKUP($B20,portieri!$C$113:$V$120,T$47,0),0)</f>
        <v>8</v>
      </c>
      <c r="U20" s="63">
        <f>IF(HLOOKUP($B20,portieri!$C$113:$V$120,U$47,0)&gt;0,HLOOKUP($B20,portieri!$C$113:$V$120,U$47,0),0)</f>
        <v>2</v>
      </c>
      <c r="W20" s="91">
        <f>IF(HLOOKUP($B20,portieri!$C$172:$V$179,W$47,0)&gt;0,HLOOKUP($B20,portieri!$C$172:$V$179,W$47,0),0)</f>
        <v>2</v>
      </c>
      <c r="X20" s="92">
        <f>IF(HLOOKUP($B20,portieri!$C$172:$V$179,X$47,0)&gt;0,HLOOKUP($B20,portieri!$C$172:$V$179,X$47,0),0)</f>
        <v>2</v>
      </c>
      <c r="Y20" s="92">
        <f>IF(HLOOKUP($B20,portieri!$C$172:$V$179,Y$47,0)&gt;0,HLOOKUP($B20,portieri!$C$172:$V$179,Y$47,0),0)</f>
        <v>10</v>
      </c>
      <c r="Z20" s="92">
        <f>IF(HLOOKUP($B20,portieri!$C$172:$V$179,Z$47,0)&gt;0,HLOOKUP($B20,portieri!$C$172:$V$179,Z$47,0),0)</f>
        <v>4</v>
      </c>
      <c r="AA20" s="63">
        <f>IF(HLOOKUP($B20,portieri!$C$172:$V$179,AA$47,0)&gt;0,HLOOKUP($B20,portieri!$C$172:$V$179,AA$47,0),0)</f>
        <v>1</v>
      </c>
      <c r="AD20" s="52">
        <f t="shared" si="0"/>
        <v>38</v>
      </c>
      <c r="AE20" s="52">
        <f t="shared" si="1"/>
        <v>19</v>
      </c>
      <c r="AF20" s="52">
        <f t="shared" si="2"/>
        <v>19</v>
      </c>
    </row>
    <row r="21" spans="2:32" x14ac:dyDescent="0.2">
      <c r="B21" s="77" t="s">
        <v>60</v>
      </c>
      <c r="C21" s="77">
        <f>VLOOKUP($B21,'ordine conf'!$B:$K,3,0)</f>
        <v>186.5</v>
      </c>
      <c r="D21" s="82">
        <f>VLOOKUP($B21,'ordine conf'!$B:$K,4,0)</f>
        <v>5.9605263157894735</v>
      </c>
      <c r="E21" s="70"/>
      <c r="F21" s="70"/>
      <c r="G21" s="84">
        <f>VLOOKUP($B21,'ordine conf'!$B:$K,7,0)</f>
        <v>40</v>
      </c>
      <c r="H21" s="63"/>
      <c r="I21" s="63"/>
      <c r="K21" s="93">
        <f>IF(HLOOKUP($B21,incroci!$C$58:$V$64,K$47,0)&gt;0,HLOOKUP($B21,incroci!$C$58:$V$64,K$47,0),0)</f>
        <v>3</v>
      </c>
      <c r="L21" s="95">
        <f>IF(HLOOKUP($B21,incroci!$C$58:$V$64,L$47,0)&gt;0,HLOOKUP($B21,incroci!$C$58:$V$64,L$47,0),0)</f>
        <v>8</v>
      </c>
      <c r="M21" s="93">
        <f>IF(HLOOKUP($B21,incroci!$C$58:$V$64,M$47,0)&gt;0,HLOOKUP($B21,incroci!$C$58:$V$64,M$47,0),0)</f>
        <v>18</v>
      </c>
      <c r="N21" s="93">
        <f>IF(HLOOKUP($B21,incroci!$C$58:$V$64,N$47,0)&gt;0,HLOOKUP($B21,incroci!$C$58:$V$64,N$47,0),0)</f>
        <v>7</v>
      </c>
      <c r="O21" s="93">
        <f>IF(HLOOKUP($B21,incroci!$C$58:$V$64,O$47,0)&gt;0,HLOOKUP($B21,incroci!$C$58:$V$64,O$47,0),0)</f>
        <v>2</v>
      </c>
      <c r="Q21" s="91"/>
      <c r="R21" s="92"/>
      <c r="S21" s="92"/>
      <c r="T21" s="92"/>
      <c r="U21" s="63"/>
      <c r="W21" s="91"/>
      <c r="X21" s="92"/>
      <c r="Y21" s="92"/>
      <c r="Z21" s="92"/>
      <c r="AA21" s="63"/>
      <c r="AD21" s="52">
        <f t="shared" si="0"/>
        <v>38</v>
      </c>
      <c r="AE21" s="52">
        <f t="shared" si="1"/>
        <v>0</v>
      </c>
      <c r="AF21" s="52">
        <f t="shared" si="2"/>
        <v>0</v>
      </c>
    </row>
    <row r="22" spans="2:32" x14ac:dyDescent="0.2">
      <c r="B22" s="69" t="s">
        <v>85</v>
      </c>
      <c r="C22" s="77">
        <f>VLOOKUP($B22,'ordine conf'!$B:$K,3,0)</f>
        <v>186.5</v>
      </c>
      <c r="D22" s="81">
        <f>VLOOKUP($B22,'ordine conf'!$B:$K,4,0)</f>
        <v>6.0657894736842106</v>
      </c>
      <c r="E22" s="70"/>
      <c r="F22" s="70"/>
      <c r="G22" s="86">
        <f>VLOOKUP($B22,'ordine conf'!$B:$K,7,0)</f>
        <v>44</v>
      </c>
      <c r="H22" s="63"/>
      <c r="I22" s="63"/>
      <c r="K22" s="95">
        <f>IF(HLOOKUP($B22,incroci!$C$58:$V$64,K$47,0)&gt;0,HLOOKUP($B22,incroci!$C$58:$V$64,K$47,0),0)</f>
        <v>6</v>
      </c>
      <c r="L22" s="96">
        <f>IF(HLOOKUP($B22,incroci!$C$58:$V$64,L$47,0)&gt;0,HLOOKUP($B22,incroci!$C$58:$V$64,L$47,0),0)</f>
        <v>5</v>
      </c>
      <c r="M22" s="93">
        <f>IF(HLOOKUP($B22,incroci!$C$58:$V$64,M$47,0)&gt;0,HLOOKUP($B22,incroci!$C$58:$V$64,M$47,0),0)</f>
        <v>9</v>
      </c>
      <c r="N22" s="94">
        <f>IF(HLOOKUP($B22,incroci!$C$58:$V$64,N$47,0)&gt;0,HLOOKUP($B22,incroci!$C$58:$V$64,N$47,0),0)</f>
        <v>11</v>
      </c>
      <c r="O22" s="94">
        <f>IF(HLOOKUP($B22,incroci!$C$58:$V$64,O$47,0)&gt;0,HLOOKUP($B22,incroci!$C$58:$V$64,O$47,0),0)</f>
        <v>7</v>
      </c>
      <c r="Q22" s="91"/>
      <c r="R22" s="92"/>
      <c r="S22" s="92"/>
      <c r="T22" s="92"/>
      <c r="U22" s="63"/>
      <c r="W22" s="91"/>
      <c r="X22" s="92"/>
      <c r="Y22" s="92"/>
      <c r="Z22" s="92"/>
      <c r="AA22" s="63"/>
      <c r="AD22" s="52">
        <f t="shared" si="0"/>
        <v>38</v>
      </c>
      <c r="AE22" s="52">
        <f t="shared" si="1"/>
        <v>0</v>
      </c>
      <c r="AF22" s="52">
        <f t="shared" si="2"/>
        <v>0</v>
      </c>
    </row>
    <row r="23" spans="2:32" x14ac:dyDescent="0.2">
      <c r="B23" s="69" t="s">
        <v>83</v>
      </c>
      <c r="C23" s="77">
        <f>VLOOKUP($B23,'ordine conf'!$B:$K,3,0)</f>
        <v>185</v>
      </c>
      <c r="D23" s="81">
        <f>VLOOKUP($B23,'ordine conf'!$B:$K,4,0)</f>
        <v>6.0789473684210522</v>
      </c>
      <c r="E23" s="70"/>
      <c r="F23" s="70"/>
      <c r="G23" s="86">
        <f>VLOOKUP($B23,'ordine conf'!$B:$K,7,0)</f>
        <v>46</v>
      </c>
      <c r="H23" s="63"/>
      <c r="I23" s="63"/>
      <c r="K23" s="93">
        <f>IF(HLOOKUP($B23,incroci!$C$58:$V$64,K$47,0)&gt;0,HLOOKUP($B23,incroci!$C$58:$V$64,K$47,0),0)</f>
        <v>3</v>
      </c>
      <c r="L23" s="93">
        <f>IF(HLOOKUP($B23,incroci!$C$58:$V$64,L$47,0)&gt;0,HLOOKUP($B23,incroci!$C$58:$V$64,L$47,0),0)</f>
        <v>4</v>
      </c>
      <c r="M23" s="93">
        <f>IF(HLOOKUP($B23,incroci!$C$58:$V$64,M$47,0)&gt;0,HLOOKUP($B23,incroci!$C$58:$V$64,M$47,0),0)</f>
        <v>21</v>
      </c>
      <c r="N23" s="93">
        <f>IF(HLOOKUP($B23,incroci!$C$58:$V$64,N$47,0)&gt;0,HLOOKUP($B23,incroci!$C$58:$V$64,N$47,0),0)</f>
        <v>4</v>
      </c>
      <c r="O23" s="94">
        <f>IF(HLOOKUP($B23,incroci!$C$58:$V$64,O$47,0)&gt;0,HLOOKUP($B23,incroci!$C$58:$V$64,O$47,0),0)</f>
        <v>6</v>
      </c>
      <c r="Q23" s="91"/>
      <c r="R23" s="92"/>
      <c r="S23" s="92"/>
      <c r="T23" s="92"/>
      <c r="U23" s="63"/>
      <c r="W23" s="91"/>
      <c r="X23" s="92"/>
      <c r="Y23" s="92"/>
      <c r="Z23" s="92"/>
      <c r="AA23" s="63"/>
      <c r="AD23" s="52">
        <f t="shared" si="0"/>
        <v>38</v>
      </c>
      <c r="AE23" s="52">
        <f t="shared" si="1"/>
        <v>0</v>
      </c>
      <c r="AF23" s="52">
        <f t="shared" si="2"/>
        <v>0</v>
      </c>
    </row>
    <row r="24" spans="2:32" x14ac:dyDescent="0.2">
      <c r="B24" s="51" t="s">
        <v>16</v>
      </c>
      <c r="C24" s="77">
        <f>VLOOKUP($B24,'ordine conf'!$B:$K,3,0)</f>
        <v>184.5</v>
      </c>
      <c r="D24" s="81">
        <f>VLOOKUP($B24,'ordine conf'!$B:$K,4,0)</f>
        <v>6.0394736842105265</v>
      </c>
      <c r="E24" s="82">
        <f>VLOOKUP($B24,'ordine conf'!$B:$K,5,0)</f>
        <v>5.9736842105263159</v>
      </c>
      <c r="F24" s="79">
        <f>VLOOKUP($B24,'ordine conf'!$B:$K,6,0)</f>
        <v>6.1052631578947372</v>
      </c>
      <c r="G24" s="86">
        <f>VLOOKUP($B24,'ordine conf'!$B:$K,7,0)</f>
        <v>45</v>
      </c>
      <c r="H24" s="85">
        <f>VLOOKUP($B24,'ordine conf'!$B:$K,8,0)</f>
        <v>16</v>
      </c>
      <c r="I24" s="88">
        <f>VLOOKUP($B24,'ordine conf'!$B:$K,9,0)</f>
        <v>29</v>
      </c>
      <c r="K24" s="95">
        <f>IF(HLOOKUP($B24,portieri!$C$53:$V$60,K$47,0)&gt;0,HLOOKUP($B24,portieri!$C$53:$V$60,K$47,0),"")</f>
        <v>4</v>
      </c>
      <c r="L24" s="93">
        <f>IF(HLOOKUP($B24,portieri!$C$53:$V$60,L$47,0)&gt;0,HLOOKUP($B24,portieri!$C$53:$V$60,L$47,0),"")</f>
        <v>4</v>
      </c>
      <c r="M24" s="93">
        <f>IF(HLOOKUP($B24,portieri!$C$53:$V$60,M$47,0)&gt;0,HLOOKUP($B24,portieri!$C$53:$V$60,M$47,0),"")</f>
        <v>16</v>
      </c>
      <c r="N24" s="94">
        <f>IF(HLOOKUP($B24,portieri!$C$53:$V$60,N$47,0)&gt;0,HLOOKUP($B24,portieri!$C$53:$V$60,N$47,0),"")</f>
        <v>12</v>
      </c>
      <c r="O24" s="93">
        <f>IF(HLOOKUP($B24,portieri!$C$53:$V$60,O$47,0)&gt;0,HLOOKUP($B24,portieri!$C$53:$V$60,O$47,0),"")</f>
        <v>2</v>
      </c>
      <c r="Q24" s="91">
        <f>IF(HLOOKUP($B24,portieri!$C$113:$V$120,Q$47,0)&gt;0,HLOOKUP($B24,portieri!$C$113:$V$120,Q$47,0),0)</f>
        <v>2</v>
      </c>
      <c r="R24" s="92">
        <f>IF(HLOOKUP($B24,portieri!$C$113:$V$120,R$47,0)&gt;0,HLOOKUP($B24,portieri!$C$113:$V$120,R$47,0),0)</f>
        <v>2</v>
      </c>
      <c r="S24" s="92">
        <f>IF(HLOOKUP($B24,portieri!$C$113:$V$120,S$47,0)&gt;0,HLOOKUP($B24,portieri!$C$113:$V$120,S$47,0),0)</f>
        <v>10</v>
      </c>
      <c r="T24" s="92">
        <f>IF(HLOOKUP($B24,portieri!$C$113:$V$120,T$47,0)&gt;0,HLOOKUP($B24,portieri!$C$113:$V$120,T$47,0),0)</f>
        <v>4</v>
      </c>
      <c r="U24" s="63">
        <f>IF(HLOOKUP($B24,portieri!$C$113:$V$120,U$47,0)&gt;0,HLOOKUP($B24,portieri!$C$113:$V$120,U$47,0),0)</f>
        <v>1</v>
      </c>
      <c r="W24" s="91">
        <f>IF(HLOOKUP($B24,portieri!$C$172:$V$179,W$47,0)&gt;0,HLOOKUP($B24,portieri!$C$172:$V$179,W$47,0),0)</f>
        <v>2</v>
      </c>
      <c r="X24" s="92">
        <f>IF(HLOOKUP($B24,portieri!$C$172:$V$179,X$47,0)&gt;0,HLOOKUP($B24,portieri!$C$172:$V$179,X$47,0),0)</f>
        <v>2</v>
      </c>
      <c r="Y24" s="92">
        <f>IF(HLOOKUP($B24,portieri!$C$172:$V$179,Y$47,0)&gt;0,HLOOKUP($B24,portieri!$C$172:$V$179,Y$47,0),0)</f>
        <v>6</v>
      </c>
      <c r="Z24" s="98">
        <f>IF(HLOOKUP($B24,portieri!$C$172:$V$179,Z$47,0)&gt;0,HLOOKUP($B24,portieri!$C$172:$V$179,Z$47,0),0)</f>
        <v>8</v>
      </c>
      <c r="AA24" s="63">
        <f>IF(HLOOKUP($B24,portieri!$C$172:$V$179,AA$47,0)&gt;0,HLOOKUP($B24,portieri!$C$172:$V$179,AA$47,0),0)</f>
        <v>1</v>
      </c>
      <c r="AD24" s="52">
        <f t="shared" si="0"/>
        <v>38</v>
      </c>
    </row>
    <row r="25" spans="2:32" x14ac:dyDescent="0.2">
      <c r="B25" s="69" t="s">
        <v>80</v>
      </c>
      <c r="C25" s="77">
        <f>VLOOKUP($B25,'ordine conf'!$B:$K,3,0)</f>
        <v>184.5</v>
      </c>
      <c r="D25" s="82">
        <f>VLOOKUP($B25,'ordine conf'!$B:$K,4,0)</f>
        <v>5.9605263157894735</v>
      </c>
      <c r="E25" s="70"/>
      <c r="F25" s="70"/>
      <c r="G25" s="86">
        <f>VLOOKUP($B25,'ordine conf'!$B:$K,7,0)</f>
        <v>42</v>
      </c>
      <c r="H25" s="63"/>
      <c r="I25" s="63"/>
      <c r="K25" s="93">
        <f>IF(HLOOKUP($B25,incroci!$C$58:$V$64,K$47,0)&gt;0,HLOOKUP($B25,incroci!$C$58:$V$64,K$47,0),0)</f>
        <v>3</v>
      </c>
      <c r="L25" s="93">
        <f>IF(HLOOKUP($B25,incroci!$C$58:$V$64,L$47,0)&gt;0,HLOOKUP($B25,incroci!$C$58:$V$64,L$47,0),0)</f>
        <v>4</v>
      </c>
      <c r="M25" s="93">
        <f>IF(HLOOKUP($B25,incroci!$C$58:$V$64,M$47,0)&gt;0,HLOOKUP($B25,incroci!$C$58:$V$64,M$47,0),0)</f>
        <v>26</v>
      </c>
      <c r="N25" s="93">
        <f>IF(HLOOKUP($B25,incroci!$C$58:$V$64,N$47,0)&gt;0,HLOOKUP($B25,incroci!$C$58:$V$64,N$47,0),0)</f>
        <v>3</v>
      </c>
      <c r="O25" s="93">
        <f>IF(HLOOKUP($B25,incroci!$C$58:$V$64,O$47,0)&gt;0,HLOOKUP($B25,incroci!$C$58:$V$64,O$47,0),0)</f>
        <v>2</v>
      </c>
      <c r="Q25" s="91"/>
      <c r="R25" s="92"/>
      <c r="S25" s="92"/>
      <c r="T25" s="92"/>
      <c r="U25" s="63"/>
      <c r="W25" s="91"/>
      <c r="X25" s="92"/>
      <c r="Y25" s="92"/>
      <c r="Z25" s="92"/>
      <c r="AA25" s="63"/>
      <c r="AD25" s="52">
        <f t="shared" si="0"/>
        <v>38</v>
      </c>
    </row>
    <row r="26" spans="2:32" x14ac:dyDescent="0.2">
      <c r="B26" s="69" t="s">
        <v>89</v>
      </c>
      <c r="C26" s="77">
        <f>VLOOKUP($B26,'ordine conf'!$B:$K,3,0)</f>
        <v>184</v>
      </c>
      <c r="D26" s="82">
        <f>VLOOKUP($B26,'ordine conf'!$B:$K,4,0)</f>
        <v>5.9210526315789478</v>
      </c>
      <c r="E26" s="70"/>
      <c r="F26" s="70"/>
      <c r="G26" s="86">
        <f>VLOOKUP($B26,'ordine conf'!$B:$K,7,0)</f>
        <v>41</v>
      </c>
      <c r="H26" s="63"/>
      <c r="I26" s="63"/>
      <c r="K26" s="95">
        <f>IF(HLOOKUP($B26,incroci!$C$58:$V$64,K$47,0)&gt;0,HLOOKUP($B26,incroci!$C$58:$V$64,K$47,0),0)</f>
        <v>4</v>
      </c>
      <c r="L26" s="96">
        <f>IF(HLOOKUP($B26,incroci!$C$58:$V$64,L$47,0)&gt;0,HLOOKUP($B26,incroci!$C$58:$V$64,L$47,0),0)</f>
        <v>7</v>
      </c>
      <c r="M26" s="93">
        <f>IF(HLOOKUP($B26,incroci!$C$58:$V$64,M$47,0)&gt;0,HLOOKUP($B26,incroci!$C$58:$V$64,M$47,0),0)</f>
        <v>18</v>
      </c>
      <c r="N26" s="93">
        <f>IF(HLOOKUP($B26,incroci!$C$58:$V$64,N$47,0)&gt;0,HLOOKUP($B26,incroci!$C$58:$V$64,N$47,0),0)</f>
        <v>6</v>
      </c>
      <c r="O26" s="93">
        <f>IF(HLOOKUP($B26,incroci!$C$58:$V$64,O$47,0)&gt;0,HLOOKUP($B26,incroci!$C$58:$V$64,O$47,0),0)</f>
        <v>3</v>
      </c>
      <c r="Q26" s="91"/>
      <c r="R26" s="92"/>
      <c r="S26" s="92"/>
      <c r="T26" s="92"/>
      <c r="U26" s="63"/>
      <c r="W26" s="91"/>
      <c r="X26" s="92"/>
      <c r="Y26" s="92"/>
      <c r="Z26" s="92"/>
      <c r="AA26" s="63"/>
      <c r="AD26" s="52">
        <f t="shared" si="0"/>
        <v>38</v>
      </c>
    </row>
    <row r="27" spans="2:32" x14ac:dyDescent="0.2">
      <c r="B27" s="51" t="s">
        <v>4</v>
      </c>
      <c r="C27" s="77">
        <f>VLOOKUP($B27,'ordine conf'!$B:$K,3,0)</f>
        <v>182.5</v>
      </c>
      <c r="D27" s="79">
        <f>VLOOKUP($B27,'ordine conf'!$B:$K,4,0)</f>
        <v>6.1710526315789478</v>
      </c>
      <c r="E27" s="80">
        <f>VLOOKUP($B27,'ordine conf'!$B:$K,5,0)</f>
        <v>6.2105263157894735</v>
      </c>
      <c r="F27" s="79">
        <f>VLOOKUP($B27,'ordine conf'!$B:$K,6,0)</f>
        <v>6.1315789473684212</v>
      </c>
      <c r="G27" s="88">
        <f>VLOOKUP($B27,'ordine conf'!$B:$K,7,0)</f>
        <v>52</v>
      </c>
      <c r="H27" s="85">
        <f>VLOOKUP($B27,'ordine conf'!$B:$K,8,0)</f>
        <v>16</v>
      </c>
      <c r="I27" s="87">
        <f>VLOOKUP($B27,'ordine conf'!$B:$K,9,0)</f>
        <v>36</v>
      </c>
      <c r="K27" s="95">
        <f>IF(HLOOKUP($B27,portieri!$C$53:$V$60,K$47,0)&gt;0,HLOOKUP($B27,portieri!$C$53:$V$60,K$47,0),"")</f>
        <v>4</v>
      </c>
      <c r="L27" s="93">
        <f>IF(HLOOKUP($B27,portieri!$C$53:$V$60,L$47,0)&gt;0,HLOOKUP($B27,portieri!$C$53:$V$60,L$47,0),"")</f>
        <v>3</v>
      </c>
      <c r="M27" s="93">
        <f>IF(HLOOKUP($B27,portieri!$C$53:$V$60,M$47,0)&gt;0,HLOOKUP($B27,portieri!$C$53:$V$60,M$47,0),"")</f>
        <v>19</v>
      </c>
      <c r="N27" s="93">
        <f>IF(HLOOKUP($B27,portieri!$C$53:$V$60,N$47,0)&gt;0,HLOOKUP($B27,portieri!$C$53:$V$60,N$47,0),"")</f>
        <v>6</v>
      </c>
      <c r="O27" s="94">
        <f>IF(HLOOKUP($B27,portieri!$C$53:$V$60,O$47,0)&gt;0,HLOOKUP($B27,portieri!$C$53:$V$60,O$47,0),"")</f>
        <v>6</v>
      </c>
      <c r="Q27" s="91">
        <f>IF(HLOOKUP($B27,portieri!$C$113:$V$120,Q$47,0)&gt;0,HLOOKUP($B27,portieri!$C$113:$V$120,Q$47,0),0)</f>
        <v>0</v>
      </c>
      <c r="R27" s="92">
        <f>IF(HLOOKUP($B27,portieri!$C$113:$V$120,R$47,0)&gt;0,HLOOKUP($B27,portieri!$C$113:$V$120,R$47,0),0)</f>
        <v>2</v>
      </c>
      <c r="S27" s="92">
        <f>IF(HLOOKUP($B27,portieri!$C$113:$V$120,S$47,0)&gt;0,HLOOKUP($B27,portieri!$C$113:$V$120,S$47,0),0)</f>
        <v>11</v>
      </c>
      <c r="T27" s="92">
        <f>IF(HLOOKUP($B27,portieri!$C$113:$V$120,T$47,0)&gt;0,HLOOKUP($B27,portieri!$C$113:$V$120,T$47,0),0)</f>
        <v>4</v>
      </c>
      <c r="U27" s="63">
        <f>IF(HLOOKUP($B27,portieri!$C$113:$V$120,U$47,0)&gt;0,HLOOKUP($B27,portieri!$C$113:$V$120,U$47,0),0)</f>
        <v>2</v>
      </c>
      <c r="W27" s="99">
        <f>IF(HLOOKUP($B27,portieri!$C$172:$V$179,W$47,0)&gt;0,HLOOKUP($B27,portieri!$C$172:$V$179,W$47,0),0)</f>
        <v>4</v>
      </c>
      <c r="X27" s="92">
        <f>IF(HLOOKUP($B27,portieri!$C$172:$V$179,X$47,0)&gt;0,HLOOKUP($B27,portieri!$C$172:$V$179,X$47,0),0)</f>
        <v>1</v>
      </c>
      <c r="Y27" s="92">
        <f>IF(HLOOKUP($B27,portieri!$C$172:$V$179,Y$47,0)&gt;0,HLOOKUP($B27,portieri!$C$172:$V$179,Y$47,0),0)</f>
        <v>8</v>
      </c>
      <c r="Z27" s="92">
        <f>IF(HLOOKUP($B27,portieri!$C$172:$V$179,Z$47,0)&gt;0,HLOOKUP($B27,portieri!$C$172:$V$179,Z$47,0),0)</f>
        <v>2</v>
      </c>
      <c r="AA27" s="84">
        <f>IF(HLOOKUP($B27,portieri!$C$172:$V$179,AA$47,0)&gt;0,HLOOKUP($B27,portieri!$C$172:$V$179,AA$47,0),0)</f>
        <v>4</v>
      </c>
      <c r="AD27" s="52">
        <f t="shared" si="0"/>
        <v>38</v>
      </c>
    </row>
    <row r="28" spans="2:32" x14ac:dyDescent="0.2">
      <c r="B28" s="51" t="s">
        <v>5</v>
      </c>
      <c r="C28" s="77">
        <f>VLOOKUP($B28,'ordine conf'!$B:$K,3,0)</f>
        <v>182</v>
      </c>
      <c r="D28" s="82">
        <f>VLOOKUP($B28,'ordine conf'!$B:$K,4,0)</f>
        <v>5.9473684210526319</v>
      </c>
      <c r="E28" s="79">
        <f>VLOOKUP($B28,'ordine conf'!$B:$K,5,0)</f>
        <v>6.1052631578947372</v>
      </c>
      <c r="F28" s="83">
        <f>VLOOKUP($B28,'ordine conf'!$B:$K,6,0)</f>
        <v>5.7894736842105265</v>
      </c>
      <c r="G28" s="86">
        <f>VLOOKUP($B28,'ordine conf'!$B:$K,7,0)</f>
        <v>44</v>
      </c>
      <c r="H28" s="84">
        <f>VLOOKUP($B28,'ordine conf'!$B:$K,8,0)</f>
        <v>19</v>
      </c>
      <c r="I28" s="88">
        <f>VLOOKUP($B28,'ordine conf'!$B:$K,9,0)</f>
        <v>25</v>
      </c>
      <c r="K28" s="95">
        <f>IF(HLOOKUP($B28,portieri!$C$53:$V$60,K$47,0)&gt;0,HLOOKUP($B28,portieri!$C$53:$V$60,K$47,0),"")</f>
        <v>4</v>
      </c>
      <c r="L28" s="96">
        <f>IF(HLOOKUP($B28,portieri!$C$53:$V$60,L$47,0)&gt;0,HLOOKUP($B28,portieri!$C$53:$V$60,L$47,0),"")</f>
        <v>6</v>
      </c>
      <c r="M28" s="93">
        <f>IF(HLOOKUP($B28,portieri!$C$53:$V$60,M$47,0)&gt;0,HLOOKUP($B28,portieri!$C$53:$V$60,M$47,0),"")</f>
        <v>19</v>
      </c>
      <c r="N28" s="93">
        <f>IF(HLOOKUP($B28,portieri!$C$53:$V$60,N$47,0)&gt;0,HLOOKUP($B28,portieri!$C$53:$V$60,N$47,0),"")</f>
        <v>5</v>
      </c>
      <c r="O28" s="93">
        <f>IF(HLOOKUP($B28,portieri!$C$53:$V$60,O$47,0)&gt;0,HLOOKUP($B28,portieri!$C$53:$V$60,O$47,0),"")</f>
        <v>4</v>
      </c>
      <c r="Q28" s="91">
        <f>IF(HLOOKUP($B28,portieri!$C$113:$V$120,Q$47,0)&gt;0,HLOOKUP($B28,portieri!$C$113:$V$120,Q$47,0),0)</f>
        <v>0</v>
      </c>
      <c r="R28" s="92">
        <f>IF(HLOOKUP($B28,portieri!$C$113:$V$120,R$47,0)&gt;0,HLOOKUP($B28,portieri!$C$113:$V$120,R$47,0),0)</f>
        <v>2</v>
      </c>
      <c r="S28" s="92">
        <f>IF(HLOOKUP($B28,portieri!$C$113:$V$120,S$47,0)&gt;0,HLOOKUP($B28,portieri!$C$113:$V$120,S$47,0),0)</f>
        <v>12</v>
      </c>
      <c r="T28" s="92">
        <f>IF(HLOOKUP($B28,portieri!$C$113:$V$120,T$47,0)&gt;0,HLOOKUP($B28,portieri!$C$113:$V$120,T$47,0),0)</f>
        <v>4</v>
      </c>
      <c r="U28" s="63">
        <f>IF(HLOOKUP($B28,portieri!$C$113:$V$120,U$47,0)&gt;0,HLOOKUP($B28,portieri!$C$113:$V$120,U$47,0),0)</f>
        <v>1</v>
      </c>
      <c r="W28" s="99">
        <f>IF(HLOOKUP($B28,portieri!$C$172:$V$179,W$47,0)&gt;0,HLOOKUP($B28,portieri!$C$172:$V$179,W$47,0),0)</f>
        <v>4</v>
      </c>
      <c r="X28" s="97">
        <f>IF(HLOOKUP($B28,portieri!$C$172:$V$179,X$47,0)&gt;0,HLOOKUP($B28,portieri!$C$172:$V$179,X$47,0),0)</f>
        <v>4</v>
      </c>
      <c r="Y28" s="92">
        <f>IF(HLOOKUP($B28,portieri!$C$172:$V$179,Y$47,0)&gt;0,HLOOKUP($B28,portieri!$C$172:$V$179,Y$47,0),0)</f>
        <v>7</v>
      </c>
      <c r="Z28" s="92">
        <f>IF(HLOOKUP($B28,portieri!$C$172:$V$179,Z$47,0)&gt;0,HLOOKUP($B28,portieri!$C$172:$V$179,Z$47,0),0)</f>
        <v>1</v>
      </c>
      <c r="AA28" s="84">
        <f>IF(HLOOKUP($B28,portieri!$C$172:$V$179,AA$47,0)&gt;0,HLOOKUP($B28,portieri!$C$172:$V$179,AA$47,0),0)</f>
        <v>3</v>
      </c>
      <c r="AD28" s="52">
        <f t="shared" si="0"/>
        <v>38</v>
      </c>
    </row>
    <row r="29" spans="2:32" x14ac:dyDescent="0.2">
      <c r="B29" s="69" t="s">
        <v>88</v>
      </c>
      <c r="C29" s="77">
        <f>VLOOKUP($B29,'ordine conf'!$B:$K,3,0)</f>
        <v>182</v>
      </c>
      <c r="D29" s="82">
        <f>VLOOKUP($B29,'ordine conf'!$B:$K,4,0)</f>
        <v>5.9210526315789478</v>
      </c>
      <c r="E29" s="70"/>
      <c r="F29" s="70"/>
      <c r="G29" s="86">
        <f>VLOOKUP($B29,'ordine conf'!$B:$K,7,0)</f>
        <v>43</v>
      </c>
      <c r="H29" s="63"/>
      <c r="I29" s="63"/>
      <c r="K29" s="95">
        <f>IF(HLOOKUP($B29,incroci!$C$58:$V$64,K$47,0)&gt;0,HLOOKUP($B29,incroci!$C$58:$V$64,K$47,0),0)</f>
        <v>6</v>
      </c>
      <c r="L29" s="96">
        <f>IF(HLOOKUP($B29,incroci!$C$58:$V$64,L$47,0)&gt;0,HLOOKUP($B29,incroci!$C$58:$V$64,L$47,0),0)</f>
        <v>7</v>
      </c>
      <c r="M29" s="93">
        <f>IF(HLOOKUP($B29,incroci!$C$58:$V$64,M$47,0)&gt;0,HLOOKUP($B29,incroci!$C$58:$V$64,M$47,0),0)</f>
        <v>12</v>
      </c>
      <c r="N29" s="93">
        <f>IF(HLOOKUP($B29,incroci!$C$58:$V$64,N$47,0)&gt;0,HLOOKUP($B29,incroci!$C$58:$V$64,N$47,0),0)</f>
        <v>8</v>
      </c>
      <c r="O29" s="94">
        <f>IF(HLOOKUP($B29,incroci!$C$58:$V$64,O$47,0)&gt;0,HLOOKUP($B29,incroci!$C$58:$V$64,O$47,0),0)</f>
        <v>5</v>
      </c>
      <c r="Q29" s="91"/>
      <c r="R29" s="92"/>
      <c r="S29" s="92"/>
      <c r="T29" s="92"/>
      <c r="U29" s="63"/>
      <c r="W29" s="91"/>
      <c r="X29" s="92"/>
      <c r="Y29" s="92"/>
      <c r="Z29" s="92"/>
      <c r="AA29" s="63"/>
      <c r="AD29" s="52">
        <f t="shared" si="0"/>
        <v>38</v>
      </c>
    </row>
    <row r="30" spans="2:32" x14ac:dyDescent="0.2">
      <c r="B30" s="51" t="s">
        <v>7</v>
      </c>
      <c r="C30" s="77">
        <f>VLOOKUP($B30,'ordine conf'!$B:$K,3,0)</f>
        <v>181.5</v>
      </c>
      <c r="D30" s="80">
        <f>VLOOKUP($B30,'ordine conf'!$B:$K,4,0)</f>
        <v>6.2763157894736841</v>
      </c>
      <c r="E30" s="79">
        <f>VLOOKUP($B30,'ordine conf'!$B:$K,5,0)</f>
        <v>6.1578947368421053</v>
      </c>
      <c r="F30" s="80">
        <f>VLOOKUP($B30,'ordine conf'!$B:$K,6,0)</f>
        <v>6.3947368421052628</v>
      </c>
      <c r="G30" s="88">
        <f>VLOOKUP($B30,'ordine conf'!$B:$K,7,0)</f>
        <v>57</v>
      </c>
      <c r="H30" s="87">
        <f>VLOOKUP($B30,'ordine conf'!$B:$K,8,0)</f>
        <v>31</v>
      </c>
      <c r="I30" s="88">
        <f>VLOOKUP($B30,'ordine conf'!$B:$K,9,0)</f>
        <v>26</v>
      </c>
      <c r="K30" s="93">
        <f>IF(HLOOKUP($B30,portieri!$C$53:$V$60,K$47,0)&gt;0,HLOOKUP($B30,portieri!$C$53:$V$60,K$47,0),"")</f>
        <v>2</v>
      </c>
      <c r="L30" s="95">
        <f>IF(HLOOKUP($B30,portieri!$C$53:$V$60,L$47,0)&gt;0,HLOOKUP($B30,portieri!$C$53:$V$60,L$47,0),"")</f>
        <v>8</v>
      </c>
      <c r="M30" s="93">
        <f>IF(HLOOKUP($B30,portieri!$C$53:$V$60,M$47,0)&gt;0,HLOOKUP($B30,portieri!$C$53:$V$60,M$47,0),"")</f>
        <v>11</v>
      </c>
      <c r="N30" s="93">
        <f>IF(HLOOKUP($B30,portieri!$C$53:$V$60,N$47,0)&gt;0,HLOOKUP($B30,portieri!$C$53:$V$60,N$47,0),"")</f>
        <v>5</v>
      </c>
      <c r="O30" s="94">
        <f>IF(HLOOKUP($B30,portieri!$C$53:$V$60,O$47,0)&gt;0,HLOOKUP($B30,portieri!$C$53:$V$60,O$47,0),"")</f>
        <v>12</v>
      </c>
      <c r="Q30" s="91">
        <f>IF(HLOOKUP($B30,portieri!$C$113:$V$120,Q$47,0)&gt;0,HLOOKUP($B30,portieri!$C$113:$V$120,Q$47,0),0)</f>
        <v>2</v>
      </c>
      <c r="R30" s="92">
        <f>IF(HLOOKUP($B30,portieri!$C$113:$V$120,R$47,0)&gt;0,HLOOKUP($B30,portieri!$C$113:$V$120,R$47,0),0)</f>
        <v>3</v>
      </c>
      <c r="S30" s="92">
        <f>IF(HLOOKUP($B30,portieri!$C$113:$V$120,S$47,0)&gt;0,HLOOKUP($B30,portieri!$C$113:$V$120,S$47,0),0)</f>
        <v>8</v>
      </c>
      <c r="T30" s="92">
        <f>IF(HLOOKUP($B30,portieri!$C$113:$V$120,T$47,0)&gt;0,HLOOKUP($B30,portieri!$C$113:$V$120,T$47,0),0)</f>
        <v>1</v>
      </c>
      <c r="U30" s="84">
        <f>IF(HLOOKUP($B30,portieri!$C$113:$V$120,U$47,0)&gt;0,HLOOKUP($B30,portieri!$C$113:$V$120,U$47,0),0)</f>
        <v>5</v>
      </c>
      <c r="W30" s="91">
        <f>IF(HLOOKUP($B30,portieri!$C$172:$V$179,W$47,0)&gt;0,HLOOKUP($B30,portieri!$C$172:$V$179,W$47,0),0)</f>
        <v>0</v>
      </c>
      <c r="X30" s="97">
        <f>IF(HLOOKUP($B30,portieri!$C$172:$V$179,X$47,0)&gt;0,HLOOKUP($B30,portieri!$C$172:$V$179,X$47,0),0)</f>
        <v>5</v>
      </c>
      <c r="Y30" s="92">
        <f>IF(HLOOKUP($B30,portieri!$C$172:$V$179,Y$47,0)&gt;0,HLOOKUP($B30,portieri!$C$172:$V$179,Y$47,0),0)</f>
        <v>3</v>
      </c>
      <c r="Z30" s="92">
        <f>IF(HLOOKUP($B30,portieri!$C$172:$V$179,Z$47,0)&gt;0,HLOOKUP($B30,portieri!$C$172:$V$179,Z$47,0),0)</f>
        <v>4</v>
      </c>
      <c r="AA30" s="84">
        <f>IF(HLOOKUP($B30,portieri!$C$172:$V$179,AA$47,0)&gt;0,HLOOKUP($B30,portieri!$C$172:$V$179,AA$47,0),0)</f>
        <v>7</v>
      </c>
      <c r="AD30" s="52">
        <f t="shared" si="0"/>
        <v>38</v>
      </c>
    </row>
    <row r="31" spans="2:32" x14ac:dyDescent="0.2">
      <c r="B31" s="51" t="s">
        <v>2</v>
      </c>
      <c r="C31" s="77">
        <f>VLOOKUP($B31,'ordine conf'!$B:$K,3,0)</f>
        <v>180.5</v>
      </c>
      <c r="D31" s="80">
        <f>VLOOKUP($B31,'ordine conf'!$B:$K,4,0)</f>
        <v>6.1973684210526319</v>
      </c>
      <c r="E31" s="79">
        <f>VLOOKUP($B31,'ordine conf'!$B:$K,5,0)</f>
        <v>6.1578947368421053</v>
      </c>
      <c r="F31" s="80">
        <f>VLOOKUP($B31,'ordine conf'!$B:$K,6,0)</f>
        <v>6.2368421052631575</v>
      </c>
      <c r="G31" s="88">
        <f>VLOOKUP($B31,'ordine conf'!$B:$K,7,0)</f>
        <v>55</v>
      </c>
      <c r="H31" s="86">
        <f>VLOOKUP($B31,'ordine conf'!$B:$K,8,0)</f>
        <v>24</v>
      </c>
      <c r="I31" s="87">
        <f>VLOOKUP($B31,'ordine conf'!$B:$K,9,0)</f>
        <v>31</v>
      </c>
      <c r="K31" s="93">
        <f>IF(HLOOKUP($B31,portieri!$C$53:$V$60,K$47,0)&gt;0,HLOOKUP($B31,portieri!$C$53:$V$60,K$47,0),"")</f>
        <v>2</v>
      </c>
      <c r="L31" s="96">
        <f>IF(HLOOKUP($B31,portieri!$C$53:$V$60,L$47,0)&gt;0,HLOOKUP($B31,portieri!$C$53:$V$60,L$47,0),"")</f>
        <v>5</v>
      </c>
      <c r="M31" s="93">
        <f>IF(HLOOKUP($B31,portieri!$C$53:$V$60,M$47,0)&gt;0,HLOOKUP($B31,portieri!$C$53:$V$60,M$47,0),"")</f>
        <v>14</v>
      </c>
      <c r="N31" s="94">
        <f>IF(HLOOKUP($B31,portieri!$C$53:$V$60,N$47,0)&gt;0,HLOOKUP($B31,portieri!$C$53:$V$60,N$47,0),"")</f>
        <v>13</v>
      </c>
      <c r="O31" s="93">
        <f>IF(HLOOKUP($B31,portieri!$C$53:$V$60,O$47,0)&gt;0,HLOOKUP($B31,portieri!$C$53:$V$60,O$47,0),"")</f>
        <v>4</v>
      </c>
      <c r="Q31" s="91">
        <f>IF(HLOOKUP($B31,portieri!$C$113:$V$120,Q$47,0)&gt;0,HLOOKUP($B31,portieri!$C$113:$V$120,Q$47,0),0)</f>
        <v>2</v>
      </c>
      <c r="R31" s="92">
        <f>IF(HLOOKUP($B31,portieri!$C$113:$V$120,R$47,0)&gt;0,HLOOKUP($B31,portieri!$C$113:$V$120,R$47,0),0)</f>
        <v>2</v>
      </c>
      <c r="S31" s="92">
        <f>IF(HLOOKUP($B31,portieri!$C$113:$V$120,S$47,0)&gt;0,HLOOKUP($B31,portieri!$C$113:$V$120,S$47,0),0)</f>
        <v>7</v>
      </c>
      <c r="T31" s="98">
        <f>IF(HLOOKUP($B31,portieri!$C$113:$V$120,T$47,0)&gt;0,HLOOKUP($B31,portieri!$C$113:$V$120,T$47,0),0)</f>
        <v>6</v>
      </c>
      <c r="U31" s="63">
        <f>IF(HLOOKUP($B31,portieri!$C$113:$V$120,U$47,0)&gt;0,HLOOKUP($B31,portieri!$C$113:$V$120,U$47,0),0)</f>
        <v>2</v>
      </c>
      <c r="W31" s="91">
        <f>IF(HLOOKUP($B31,portieri!$C$172:$V$179,W$47,0)&gt;0,HLOOKUP($B31,portieri!$C$172:$V$179,W$47,0),0)</f>
        <v>0</v>
      </c>
      <c r="X31" s="92">
        <f>IF(HLOOKUP($B31,portieri!$C$172:$V$179,X$47,0)&gt;0,HLOOKUP($B31,portieri!$C$172:$V$179,X$47,0),0)</f>
        <v>3</v>
      </c>
      <c r="Y31" s="92">
        <f>IF(HLOOKUP($B31,portieri!$C$172:$V$179,Y$47,0)&gt;0,HLOOKUP($B31,portieri!$C$172:$V$179,Y$47,0),0)</f>
        <v>7</v>
      </c>
      <c r="Z31" s="98">
        <f>IF(HLOOKUP($B31,portieri!$C$172:$V$179,Z$47,0)&gt;0,HLOOKUP($B31,portieri!$C$172:$V$179,Z$47,0),0)</f>
        <v>7</v>
      </c>
      <c r="AA31" s="63">
        <f>IF(HLOOKUP($B31,portieri!$C$172:$V$179,AA$47,0)&gt;0,HLOOKUP($B31,portieri!$C$172:$V$179,AA$47,0),0)</f>
        <v>2</v>
      </c>
      <c r="AD31" s="52">
        <f t="shared" si="0"/>
        <v>38</v>
      </c>
    </row>
    <row r="32" spans="2:32" x14ac:dyDescent="0.2">
      <c r="B32" s="51" t="s">
        <v>15</v>
      </c>
      <c r="C32" s="77">
        <f>VLOOKUP($B32,'ordine conf'!$B:$K,3,0)</f>
        <v>180.5</v>
      </c>
      <c r="D32" s="80">
        <f>VLOOKUP($B32,'ordine conf'!$B:$K,4,0)</f>
        <v>6.25</v>
      </c>
      <c r="E32" s="80">
        <f>VLOOKUP($B32,'ordine conf'!$B:$K,5,0)</f>
        <v>6.3947368421052628</v>
      </c>
      <c r="F32" s="79">
        <f>VLOOKUP($B32,'ordine conf'!$B:$K,6,0)</f>
        <v>6.1052631578947372</v>
      </c>
      <c r="G32" s="88">
        <f>VLOOKUP($B32,'ordine conf'!$B:$K,7,0)</f>
        <v>57</v>
      </c>
      <c r="H32" s="84">
        <f>VLOOKUP($B32,'ordine conf'!$B:$K,8,0)</f>
        <v>19</v>
      </c>
      <c r="I32" s="87">
        <f>VLOOKUP($B32,'ordine conf'!$B:$K,9,0)</f>
        <v>38</v>
      </c>
      <c r="K32" s="95">
        <f>IF(HLOOKUP($B32,portieri!$C$53:$V$60,K$47,0)&gt;0,HLOOKUP($B32,portieri!$C$53:$V$60,K$47,0),"")</f>
        <v>4</v>
      </c>
      <c r="L32" s="93">
        <f>IF(HLOOKUP($B32,portieri!$C$53:$V$60,L$47,0)&gt;0,HLOOKUP($B32,portieri!$C$53:$V$60,L$47,0),"")</f>
        <v>1</v>
      </c>
      <c r="M32" s="93">
        <f>IF(HLOOKUP($B32,portieri!$C$53:$V$60,M$47,0)&gt;0,HLOOKUP($B32,portieri!$C$53:$V$60,M$47,0),"")</f>
        <v>14</v>
      </c>
      <c r="N32" s="94">
        <f>IF(HLOOKUP($B32,portieri!$C$53:$V$60,N$47,0)&gt;0,HLOOKUP($B32,portieri!$C$53:$V$60,N$47,0),"")</f>
        <v>12</v>
      </c>
      <c r="O32" s="94">
        <f>IF(HLOOKUP($B32,portieri!$C$53:$V$60,O$47,0)&gt;0,HLOOKUP($B32,portieri!$C$53:$V$60,O$47,0),"")</f>
        <v>7</v>
      </c>
      <c r="Q32" s="91">
        <f>IF(HLOOKUP($B32,portieri!$C$113:$V$120,Q$47,0)&gt;0,HLOOKUP($B32,portieri!$C$113:$V$120,Q$47,0),0)</f>
        <v>1</v>
      </c>
      <c r="R32" s="92">
        <f>IF(HLOOKUP($B32,portieri!$C$113:$V$120,R$47,0)&gt;0,HLOOKUP($B32,portieri!$C$113:$V$120,R$47,0),0)</f>
        <v>0</v>
      </c>
      <c r="S32" s="92">
        <f>IF(HLOOKUP($B32,portieri!$C$113:$V$120,S$47,0)&gt;0,HLOOKUP($B32,portieri!$C$113:$V$120,S$47,0),0)</f>
        <v>6</v>
      </c>
      <c r="T32" s="98">
        <f>IF(HLOOKUP($B32,portieri!$C$113:$V$120,T$47,0)&gt;0,HLOOKUP($B32,portieri!$C$113:$V$120,T$47,0),0)</f>
        <v>8</v>
      </c>
      <c r="U32" s="84">
        <f>IF(HLOOKUP($B32,portieri!$C$113:$V$120,U$47,0)&gt;0,HLOOKUP($B32,portieri!$C$113:$V$120,U$47,0),0)</f>
        <v>4</v>
      </c>
      <c r="W32" s="99">
        <f>IF(HLOOKUP($B32,portieri!$C$172:$V$179,W$47,0)&gt;0,HLOOKUP($B32,portieri!$C$172:$V$179,W$47,0),0)</f>
        <v>3</v>
      </c>
      <c r="X32" s="92">
        <f>IF(HLOOKUP($B32,portieri!$C$172:$V$179,X$47,0)&gt;0,HLOOKUP($B32,portieri!$C$172:$V$179,X$47,0),0)</f>
        <v>1</v>
      </c>
      <c r="Y32" s="92">
        <f>IF(HLOOKUP($B32,portieri!$C$172:$V$179,Y$47,0)&gt;0,HLOOKUP($B32,portieri!$C$172:$V$179,Y$47,0),0)</f>
        <v>8</v>
      </c>
      <c r="Z32" s="92">
        <f>IF(HLOOKUP($B32,portieri!$C$172:$V$179,Z$47,0)&gt;0,HLOOKUP($B32,portieri!$C$172:$V$179,Z$47,0),0)</f>
        <v>4</v>
      </c>
      <c r="AA32" s="84">
        <f>IF(HLOOKUP($B32,portieri!$C$172:$V$179,AA$47,0)&gt;0,HLOOKUP($B32,portieri!$C$172:$V$179,AA$47,0),0)</f>
        <v>3</v>
      </c>
      <c r="AD32" s="52">
        <f t="shared" si="0"/>
        <v>38</v>
      </c>
    </row>
    <row r="33" spans="2:30" x14ac:dyDescent="0.2">
      <c r="B33" s="69" t="s">
        <v>67</v>
      </c>
      <c r="C33" s="77">
        <f>VLOOKUP($B33,'ordine conf'!$B:$K,3,0)</f>
        <v>180.5</v>
      </c>
      <c r="D33" s="82">
        <f>VLOOKUP($B33,'ordine conf'!$B:$K,4,0)</f>
        <v>5.9605263157894735</v>
      </c>
      <c r="E33" s="70"/>
      <c r="F33" s="70"/>
      <c r="G33" s="86">
        <f>VLOOKUP($B33,'ordine conf'!$B:$K,7,0)</f>
        <v>46</v>
      </c>
      <c r="H33" s="63"/>
      <c r="I33" s="63"/>
      <c r="K33" s="93">
        <f>IF(HLOOKUP($B33,incroci!$C$58:$V$64,K$47,0)&gt;0,HLOOKUP($B33,incroci!$C$58:$V$64,K$47,0),0)</f>
        <v>2</v>
      </c>
      <c r="L33" s="96">
        <f>IF(HLOOKUP($B33,incroci!$C$58:$V$64,L$47,0)&gt;0,HLOOKUP($B33,incroci!$C$58:$V$64,L$47,0),0)</f>
        <v>6</v>
      </c>
      <c r="M33" s="93">
        <f>IF(HLOOKUP($B33,incroci!$C$58:$V$64,M$47,0)&gt;0,HLOOKUP($B33,incroci!$C$58:$V$64,M$47,0),0)</f>
        <v>23</v>
      </c>
      <c r="N33" s="93">
        <f>IF(HLOOKUP($B33,incroci!$C$58:$V$64,N$47,0)&gt;0,HLOOKUP($B33,incroci!$C$58:$V$64,N$47,0),0)</f>
        <v>5</v>
      </c>
      <c r="O33" s="93">
        <f>IF(HLOOKUP($B33,incroci!$C$58:$V$64,O$47,0)&gt;0,HLOOKUP($B33,incroci!$C$58:$V$64,O$47,0),0)</f>
        <v>2</v>
      </c>
      <c r="Q33" s="91"/>
      <c r="R33" s="92"/>
      <c r="S33" s="92"/>
      <c r="T33" s="92"/>
      <c r="U33" s="63"/>
      <c r="W33" s="91"/>
      <c r="X33" s="92"/>
      <c r="Y33" s="92"/>
      <c r="Z33" s="92"/>
      <c r="AA33" s="63"/>
      <c r="AD33" s="52">
        <f t="shared" si="0"/>
        <v>38</v>
      </c>
    </row>
    <row r="34" spans="2:30" x14ac:dyDescent="0.2">
      <c r="B34" s="51" t="s">
        <v>6</v>
      </c>
      <c r="C34" s="77">
        <f>VLOOKUP($B34,'ordine conf'!$B:$K,3,0)</f>
        <v>180</v>
      </c>
      <c r="D34" s="79">
        <f>VLOOKUP($B34,'ordine conf'!$B:$K,4,0)</f>
        <v>6.1052631578947372</v>
      </c>
      <c r="E34" s="81">
        <f>VLOOKUP($B34,'ordine conf'!$B:$K,5,0)</f>
        <v>6.0526315789473681</v>
      </c>
      <c r="F34" s="79">
        <f>VLOOKUP($B34,'ordine conf'!$B:$K,6,0)</f>
        <v>6.1578947368421053</v>
      </c>
      <c r="G34" s="88">
        <f>VLOOKUP($B34,'ordine conf'!$B:$K,7,0)</f>
        <v>52</v>
      </c>
      <c r="H34" s="87">
        <f>VLOOKUP($B34,'ordine conf'!$B:$K,8,0)</f>
        <v>30</v>
      </c>
      <c r="I34" s="86">
        <f>VLOOKUP($B34,'ordine conf'!$B:$K,9,0)</f>
        <v>22</v>
      </c>
      <c r="K34" s="95">
        <f>IF(HLOOKUP($B34,portieri!$C$53:$V$60,K$47,0)&gt;0,HLOOKUP($B34,portieri!$C$53:$V$60,K$47,0),"")</f>
        <v>4</v>
      </c>
      <c r="L34" s="96">
        <f>IF(HLOOKUP($B34,portieri!$C$53:$V$60,L$47,0)&gt;0,HLOOKUP($B34,portieri!$C$53:$V$60,L$47,0),"")</f>
        <v>4</v>
      </c>
      <c r="M34" s="93">
        <f>IF(HLOOKUP($B34,portieri!$C$53:$V$60,M$47,0)&gt;0,HLOOKUP($B34,portieri!$C$53:$V$60,M$47,0),"")</f>
        <v>14</v>
      </c>
      <c r="N34" s="94">
        <f>IF(HLOOKUP($B34,portieri!$C$53:$V$60,N$47,0)&gt;0,HLOOKUP($B34,portieri!$C$53:$V$60,N$47,0),"")</f>
        <v>10</v>
      </c>
      <c r="O34" s="94">
        <f>IF(HLOOKUP($B34,portieri!$C$53:$V$60,O$47,0)&gt;0,HLOOKUP($B34,portieri!$C$53:$V$60,O$47,0),"")</f>
        <v>6</v>
      </c>
      <c r="Q34" s="91">
        <f>IF(HLOOKUP($B34,portieri!$C$113:$V$120,Q$47,0)&gt;0,HLOOKUP($B34,portieri!$C$113:$V$120,Q$47,0),0)</f>
        <v>1</v>
      </c>
      <c r="R34" s="92">
        <f>IF(HLOOKUP($B34,portieri!$C$113:$V$120,R$47,0)&gt;0,HLOOKUP($B34,portieri!$C$113:$V$120,R$47,0),0)</f>
        <v>2</v>
      </c>
      <c r="S34" s="92">
        <f>IF(HLOOKUP($B34,portieri!$C$113:$V$120,S$47,0)&gt;0,HLOOKUP($B34,portieri!$C$113:$V$120,S$47,0),0)</f>
        <v>11</v>
      </c>
      <c r="T34" s="92">
        <f>IF(HLOOKUP($B34,portieri!$C$113:$V$120,T$47,0)&gt;0,HLOOKUP($B34,portieri!$C$113:$V$120,T$47,0),0)</f>
        <v>4</v>
      </c>
      <c r="U34" s="63">
        <f>IF(HLOOKUP($B34,portieri!$C$113:$V$120,U$47,0)&gt;0,HLOOKUP($B34,portieri!$C$113:$V$120,U$47,0),0)</f>
        <v>1</v>
      </c>
      <c r="W34" s="99">
        <f>IF(HLOOKUP($B34,portieri!$C$172:$V$179,W$47,0)&gt;0,HLOOKUP($B34,portieri!$C$172:$V$179,W$47,0),0)</f>
        <v>3</v>
      </c>
      <c r="X34" s="92">
        <f>IF(HLOOKUP($B34,portieri!$C$172:$V$179,X$47,0)&gt;0,HLOOKUP($B34,portieri!$C$172:$V$179,X$47,0),0)</f>
        <v>2</v>
      </c>
      <c r="Y34" s="92">
        <f>IF(HLOOKUP($B34,portieri!$C$172:$V$179,Y$47,0)&gt;0,HLOOKUP($B34,portieri!$C$172:$V$179,Y$47,0),0)</f>
        <v>3</v>
      </c>
      <c r="Z34" s="98">
        <f>IF(HLOOKUP($B34,portieri!$C$172:$V$179,Z$47,0)&gt;0,HLOOKUP($B34,portieri!$C$172:$V$179,Z$47,0),0)</f>
        <v>6</v>
      </c>
      <c r="AA34" s="84">
        <f>IF(HLOOKUP($B34,portieri!$C$172:$V$179,AA$47,0)&gt;0,HLOOKUP($B34,portieri!$C$172:$V$179,AA$47,0),0)</f>
        <v>5</v>
      </c>
      <c r="AD34" s="52">
        <f t="shared" si="0"/>
        <v>38</v>
      </c>
    </row>
    <row r="35" spans="2:30" x14ac:dyDescent="0.2">
      <c r="B35" s="69" t="s">
        <v>62</v>
      </c>
      <c r="C35" s="73">
        <f>VLOOKUP($B35,'ordine conf'!$B:$K,3,0)</f>
        <v>178.5</v>
      </c>
      <c r="D35" s="81">
        <f>VLOOKUP($B35,'ordine conf'!$B:$K,4,0)</f>
        <v>6.0657894736842106</v>
      </c>
      <c r="E35" s="70"/>
      <c r="F35" s="70"/>
      <c r="G35" s="88">
        <f>VLOOKUP($B35,'ordine conf'!$B:$K,7,0)</f>
        <v>52</v>
      </c>
      <c r="H35" s="63"/>
      <c r="I35" s="63"/>
      <c r="K35" s="95">
        <f>IF(HLOOKUP($B35,incroci!$C$58:$V$64,K$47,0)&gt;0,HLOOKUP($B35,incroci!$C$58:$V$64,K$47,0),0)</f>
        <v>4</v>
      </c>
      <c r="L35" s="93">
        <f>IF(HLOOKUP($B35,incroci!$C$58:$V$64,L$47,0)&gt;0,HLOOKUP($B35,incroci!$C$58:$V$64,L$47,0),0)</f>
        <v>4</v>
      </c>
      <c r="M35" s="93">
        <f>IF(HLOOKUP($B35,incroci!$C$58:$V$64,M$47,0)&gt;0,HLOOKUP($B35,incroci!$C$58:$V$64,M$47,0),0)</f>
        <v>15</v>
      </c>
      <c r="N35" s="94">
        <f>IF(HLOOKUP($B35,incroci!$C$58:$V$64,N$47,0)&gt;0,HLOOKUP($B35,incroci!$C$58:$V$64,N$47,0),0)</f>
        <v>12</v>
      </c>
      <c r="O35" s="93">
        <f>IF(HLOOKUP($B35,incroci!$C$58:$V$64,O$47,0)&gt;0,HLOOKUP($B35,incroci!$C$58:$V$64,O$47,0),0)</f>
        <v>3</v>
      </c>
      <c r="Q35" s="91"/>
      <c r="R35" s="92"/>
      <c r="S35" s="92"/>
      <c r="T35" s="92"/>
      <c r="U35" s="63"/>
      <c r="W35" s="91"/>
      <c r="X35" s="92"/>
      <c r="Y35" s="92"/>
      <c r="Z35" s="92"/>
      <c r="AA35" s="63"/>
      <c r="AD35" s="52">
        <f t="shared" si="0"/>
        <v>38</v>
      </c>
    </row>
    <row r="36" spans="2:30" x14ac:dyDescent="0.2">
      <c r="B36" s="51" t="s">
        <v>41</v>
      </c>
      <c r="C36" s="73">
        <f>VLOOKUP($B36,'ordine conf'!$B:$K,3,0)</f>
        <v>177</v>
      </c>
      <c r="D36" s="79">
        <f>VLOOKUP($B36,'ordine conf'!$B:$K,4,0)</f>
        <v>6.1052631578947372</v>
      </c>
      <c r="E36" s="81">
        <f>VLOOKUP($B36,'ordine conf'!$B:$K,5,0)</f>
        <v>6.0263157894736841</v>
      </c>
      <c r="F36" s="79">
        <f>VLOOKUP($B36,'ordine conf'!$B:$K,6,0)</f>
        <v>6.1842105263157894</v>
      </c>
      <c r="G36" s="88">
        <f>VLOOKUP($B36,'ordine conf'!$B:$K,7,0)</f>
        <v>55</v>
      </c>
      <c r="H36" s="88">
        <f>VLOOKUP($B36,'ordine conf'!$B:$K,8,0)</f>
        <v>26</v>
      </c>
      <c r="I36" s="88">
        <f>VLOOKUP($B36,'ordine conf'!$B:$K,9,0)</f>
        <v>29</v>
      </c>
      <c r="K36" s="95">
        <f>IF(HLOOKUP($B36,portieri!$C$53:$V$60,K$47,0)&gt;0,HLOOKUP($B36,portieri!$C$53:$V$60,K$47,0),"")</f>
        <v>4</v>
      </c>
      <c r="L36" s="93">
        <f>IF(HLOOKUP($B36,portieri!$C$53:$V$60,L$47,0)&gt;0,HLOOKUP($B36,portieri!$C$53:$V$60,L$47,0),"")</f>
        <v>1</v>
      </c>
      <c r="M36" s="93">
        <f>IF(HLOOKUP($B36,portieri!$C$53:$V$60,M$47,0)&gt;0,HLOOKUP($B36,portieri!$C$53:$V$60,M$47,0),"")</f>
        <v>21</v>
      </c>
      <c r="N36" s="93">
        <f>IF(HLOOKUP($B36,portieri!$C$53:$V$60,N$47,0)&gt;0,HLOOKUP($B36,portieri!$C$53:$V$60,N$47,0),"")</f>
        <v>8</v>
      </c>
      <c r="O36" s="93">
        <f>IF(HLOOKUP($B36,portieri!$C$53:$V$60,O$47,0)&gt;0,HLOOKUP($B36,portieri!$C$53:$V$60,O$47,0),"")</f>
        <v>4</v>
      </c>
      <c r="Q36" s="91">
        <f>IF(HLOOKUP($B36,portieri!$C$113:$V$120,Q$47,0)&gt;0,HLOOKUP($B36,portieri!$C$113:$V$120,Q$47,0),0)</f>
        <v>1</v>
      </c>
      <c r="R36" s="92">
        <f>IF(HLOOKUP($B36,portieri!$C$113:$V$120,R$47,0)&gt;0,HLOOKUP($B36,portieri!$C$113:$V$120,R$47,0),0)</f>
        <v>1</v>
      </c>
      <c r="S36" s="92">
        <f>IF(HLOOKUP($B36,portieri!$C$113:$V$120,S$47,0)&gt;0,HLOOKUP($B36,portieri!$C$113:$V$120,S$47,0),0)</f>
        <v>13</v>
      </c>
      <c r="T36" s="92">
        <f>IF(HLOOKUP($B36,portieri!$C$113:$V$120,T$47,0)&gt;0,HLOOKUP($B36,portieri!$C$113:$V$120,T$47,0),0)</f>
        <v>3</v>
      </c>
      <c r="U36" s="63">
        <f>IF(HLOOKUP($B36,portieri!$C$113:$V$120,U$47,0)&gt;0,HLOOKUP($B36,portieri!$C$113:$V$120,U$47,0),0)</f>
        <v>1</v>
      </c>
      <c r="W36" s="99">
        <f>IF(HLOOKUP($B36,portieri!$C$172:$V$179,W$47,0)&gt;0,HLOOKUP($B36,portieri!$C$172:$V$179,W$47,0),0)</f>
        <v>3</v>
      </c>
      <c r="X36" s="92">
        <f>IF(HLOOKUP($B36,portieri!$C$172:$V$179,X$47,0)&gt;0,HLOOKUP($B36,portieri!$C$172:$V$179,X$47,0),0)</f>
        <v>0</v>
      </c>
      <c r="Y36" s="92">
        <f>IF(HLOOKUP($B36,portieri!$C$172:$V$179,Y$47,0)&gt;0,HLOOKUP($B36,portieri!$C$172:$V$179,Y$47,0),0)</f>
        <v>8</v>
      </c>
      <c r="Z36" s="98">
        <f>IF(HLOOKUP($B36,portieri!$C$172:$V$179,Z$47,0)&gt;0,HLOOKUP($B36,portieri!$C$172:$V$179,Z$47,0),0)</f>
        <v>5</v>
      </c>
      <c r="AA36" s="84">
        <f>IF(HLOOKUP($B36,portieri!$C$172:$V$179,AA$47,0)&gt;0,HLOOKUP($B36,portieri!$C$172:$V$179,AA$47,0),0)</f>
        <v>3</v>
      </c>
      <c r="AD36" s="52">
        <f t="shared" si="0"/>
        <v>38</v>
      </c>
    </row>
    <row r="37" spans="2:30" x14ac:dyDescent="0.2">
      <c r="B37" s="51" t="s">
        <v>1</v>
      </c>
      <c r="C37" s="73">
        <f>VLOOKUP($B37,'ordine conf'!$B:$K,3,0)</f>
        <v>176</v>
      </c>
      <c r="D37" s="81">
        <f>VLOOKUP($B37,'ordine conf'!$B:$K,4,0)</f>
        <v>6</v>
      </c>
      <c r="E37" s="83">
        <f>VLOOKUP($B37,'ordine conf'!$B:$K,5,0)</f>
        <v>5.7105263157894735</v>
      </c>
      <c r="F37" s="80">
        <f>VLOOKUP($B37,'ordine conf'!$B:$K,6,0)</f>
        <v>6.2894736842105265</v>
      </c>
      <c r="G37" s="88">
        <f>VLOOKUP($B37,'ordine conf'!$B:$K,7,0)</f>
        <v>52</v>
      </c>
      <c r="H37" s="86">
        <f>VLOOKUP($B37,'ordine conf'!$B:$K,8,0)</f>
        <v>24</v>
      </c>
      <c r="I37" s="88">
        <f>VLOOKUP($B37,'ordine conf'!$B:$K,9,0)</f>
        <v>28</v>
      </c>
      <c r="K37" s="95">
        <f>IF(HLOOKUP($B37,portieri!$C$53:$V$60,K$47,0)&gt;0,HLOOKUP($B37,portieri!$C$53:$V$60,K$47,0),"")</f>
        <v>4</v>
      </c>
      <c r="L37" s="95">
        <f>IF(HLOOKUP($B37,portieri!$C$53:$V$60,L$47,0)&gt;0,HLOOKUP($B37,portieri!$C$53:$V$60,L$47,0),"")</f>
        <v>9</v>
      </c>
      <c r="M37" s="93">
        <f>IF(HLOOKUP($B37,portieri!$C$53:$V$60,M$47,0)&gt;0,HLOOKUP($B37,portieri!$C$53:$V$60,M$47,0),"")</f>
        <v>12</v>
      </c>
      <c r="N37" s="93">
        <f>IF(HLOOKUP($B37,portieri!$C$53:$V$60,N$47,0)&gt;0,HLOOKUP($B37,portieri!$C$53:$V$60,N$47,0),"")</f>
        <v>8</v>
      </c>
      <c r="O37" s="94">
        <f>IF(HLOOKUP($B37,portieri!$C$53:$V$60,O$47,0)&gt;0,HLOOKUP($B37,portieri!$C$53:$V$60,O$47,0),"")</f>
        <v>5</v>
      </c>
      <c r="Q37" s="99">
        <f>IF(HLOOKUP($B37,portieri!$C$113:$V$120,Q$47,0)&gt;0,HLOOKUP($B37,portieri!$C$113:$V$120,Q$47,0),0)</f>
        <v>3</v>
      </c>
      <c r="R37" s="97">
        <f>IF(HLOOKUP($B37,portieri!$C$113:$V$120,R$47,0)&gt;0,HLOOKUP($B37,portieri!$C$113:$V$120,R$47,0),0)</f>
        <v>6</v>
      </c>
      <c r="S37" s="92">
        <f>IF(HLOOKUP($B37,portieri!$C$113:$V$120,S$47,0)&gt;0,HLOOKUP($B37,portieri!$C$113:$V$120,S$47,0),0)</f>
        <v>7</v>
      </c>
      <c r="T37" s="92">
        <f>IF(HLOOKUP($B37,portieri!$C$113:$V$120,T$47,0)&gt;0,HLOOKUP($B37,portieri!$C$113:$V$120,T$47,0),0)</f>
        <v>3</v>
      </c>
      <c r="U37" s="63">
        <f>IF(HLOOKUP($B37,portieri!$C$113:$V$120,U$47,0)&gt;0,HLOOKUP($B37,portieri!$C$113:$V$120,U$47,0),0)</f>
        <v>0</v>
      </c>
      <c r="W37" s="91">
        <f>IF(HLOOKUP($B37,portieri!$C$172:$V$179,W$47,0)&gt;0,HLOOKUP($B37,portieri!$C$172:$V$179,W$47,0),0)</f>
        <v>1</v>
      </c>
      <c r="X37" s="92">
        <f>IF(HLOOKUP($B37,portieri!$C$172:$V$179,X$47,0)&gt;0,HLOOKUP($B37,portieri!$C$172:$V$179,X$47,0),0)</f>
        <v>3</v>
      </c>
      <c r="Y37" s="92">
        <f>IF(HLOOKUP($B37,portieri!$C$172:$V$179,Y$47,0)&gt;0,HLOOKUP($B37,portieri!$C$172:$V$179,Y$47,0),0)</f>
        <v>5</v>
      </c>
      <c r="Z37" s="98">
        <f>IF(HLOOKUP($B37,portieri!$C$172:$V$179,Z$47,0)&gt;0,HLOOKUP($B37,portieri!$C$172:$V$179,Z$47,0),0)</f>
        <v>5</v>
      </c>
      <c r="AA37" s="84">
        <f>IF(HLOOKUP($B37,portieri!$C$172:$V$179,AA$47,0)&gt;0,HLOOKUP($B37,portieri!$C$172:$V$179,AA$47,0),0)</f>
        <v>5</v>
      </c>
      <c r="AD37" s="52">
        <f t="shared" si="0"/>
        <v>38</v>
      </c>
    </row>
    <row r="38" spans="2:30" x14ac:dyDescent="0.2">
      <c r="B38" s="51" t="s">
        <v>0</v>
      </c>
      <c r="C38" s="73">
        <f>VLOOKUP($B38,'ordine conf'!$B:$K,3,0)</f>
        <v>176</v>
      </c>
      <c r="D38" s="79">
        <f>VLOOKUP($B38,'ordine conf'!$B:$K,4,0)</f>
        <v>6.1052631578947372</v>
      </c>
      <c r="E38" s="82">
        <f>VLOOKUP($B38,'ordine conf'!$B:$K,5,0)</f>
        <v>5.9473684210526319</v>
      </c>
      <c r="F38" s="80">
        <f>VLOOKUP($B38,'ordine conf'!$B:$K,6,0)</f>
        <v>6.2631578947368425</v>
      </c>
      <c r="G38" s="88">
        <f>VLOOKUP($B38,'ordine conf'!$B:$K,7,0)</f>
        <v>56</v>
      </c>
      <c r="H38" s="86">
        <f>VLOOKUP($B38,'ordine conf'!$B:$K,8,0)</f>
        <v>24</v>
      </c>
      <c r="I38" s="87">
        <f>VLOOKUP($B38,'ordine conf'!$B:$K,9,0)</f>
        <v>32</v>
      </c>
      <c r="K38" s="93">
        <f>IF(HLOOKUP($B38,portieri!$C$53:$V$60,K$47,0)&gt;0,HLOOKUP($B38,portieri!$C$53:$V$60,K$47,0),"")</f>
        <v>3</v>
      </c>
      <c r="L38" s="93">
        <f>IF(HLOOKUP($B38,portieri!$C$53:$V$60,L$47,0)&gt;0,HLOOKUP($B38,portieri!$C$53:$V$60,L$47,0),"")</f>
        <v>3</v>
      </c>
      <c r="M38" s="93">
        <f>IF(HLOOKUP($B38,portieri!$C$53:$V$60,M$47,0)&gt;0,HLOOKUP($B38,portieri!$C$53:$V$60,M$47,0),"")</f>
        <v>22</v>
      </c>
      <c r="N38" s="93">
        <f>IF(HLOOKUP($B38,portieri!$C$53:$V$60,N$47,0)&gt;0,HLOOKUP($B38,portieri!$C$53:$V$60,N$47,0),"")</f>
        <v>6</v>
      </c>
      <c r="O38" s="93">
        <f>IF(HLOOKUP($B38,portieri!$C$53:$V$60,O$47,0)&gt;0,HLOOKUP($B38,portieri!$C$53:$V$60,O$47,0),"")</f>
        <v>4</v>
      </c>
      <c r="Q38" s="91">
        <f>IF(HLOOKUP($B38,portieri!$C$113:$V$120,Q$47,0)&gt;0,HLOOKUP($B38,portieri!$C$113:$V$120,Q$47,0),0)</f>
        <v>1</v>
      </c>
      <c r="R38" s="92">
        <f>IF(HLOOKUP($B38,portieri!$C$113:$V$120,R$47,0)&gt;0,HLOOKUP($B38,portieri!$C$113:$V$120,R$47,0),0)</f>
        <v>3</v>
      </c>
      <c r="S38" s="92">
        <f>IF(HLOOKUP($B38,portieri!$C$113:$V$120,S$47,0)&gt;0,HLOOKUP($B38,portieri!$C$113:$V$120,S$47,0),0)</f>
        <v>13</v>
      </c>
      <c r="T38" s="92">
        <f>IF(HLOOKUP($B38,portieri!$C$113:$V$120,T$47,0)&gt;0,HLOOKUP($B38,portieri!$C$113:$V$120,T$47,0),0)</f>
        <v>1</v>
      </c>
      <c r="U38" s="63">
        <f>IF(HLOOKUP($B38,portieri!$C$113:$V$120,U$47,0)&gt;0,HLOOKUP($B38,portieri!$C$113:$V$120,U$47,0),0)</f>
        <v>1</v>
      </c>
      <c r="W38" s="91">
        <f>IF(HLOOKUP($B38,portieri!$C$172:$V$179,W$47,0)&gt;0,HLOOKUP($B38,portieri!$C$172:$V$179,W$47,0),0)</f>
        <v>2</v>
      </c>
      <c r="X38" s="92">
        <f>IF(HLOOKUP($B38,portieri!$C$172:$V$179,X$47,0)&gt;0,HLOOKUP($B38,portieri!$C$172:$V$179,X$47,0),0)</f>
        <v>0</v>
      </c>
      <c r="Y38" s="92">
        <f>IF(HLOOKUP($B38,portieri!$C$172:$V$179,Y$47,0)&gt;0,HLOOKUP($B38,portieri!$C$172:$V$179,Y$47,0),0)</f>
        <v>9</v>
      </c>
      <c r="Z38" s="98">
        <f>IF(HLOOKUP($B38,portieri!$C$172:$V$179,Z$47,0)&gt;0,HLOOKUP($B38,portieri!$C$172:$V$179,Z$47,0),0)</f>
        <v>5</v>
      </c>
      <c r="AA38" s="84">
        <f>IF(HLOOKUP($B38,portieri!$C$172:$V$179,AA$47,0)&gt;0,HLOOKUP($B38,portieri!$C$172:$V$179,AA$47,0),0)</f>
        <v>3</v>
      </c>
      <c r="AD38" s="52">
        <f t="shared" si="0"/>
        <v>38</v>
      </c>
    </row>
    <row r="39" spans="2:30" x14ac:dyDescent="0.2">
      <c r="B39" s="51" t="s">
        <v>42</v>
      </c>
      <c r="C39" s="73">
        <f>VLOOKUP($B39,'ordine conf'!$B:$K,3,0)</f>
        <v>174.5</v>
      </c>
      <c r="D39" s="82">
        <f>VLOOKUP($B39,'ordine conf'!$B:$K,4,0)</f>
        <v>5.9342105263157894</v>
      </c>
      <c r="E39" s="81">
        <f>VLOOKUP($B39,'ordine conf'!$B:$K,5,0)</f>
        <v>6.0789473684210522</v>
      </c>
      <c r="F39" s="83">
        <f>VLOOKUP($B39,'ordine conf'!$B:$K,6,0)</f>
        <v>5.7894736842105265</v>
      </c>
      <c r="G39" s="88">
        <f>VLOOKUP($B39,'ordine conf'!$B:$K,7,0)</f>
        <v>51</v>
      </c>
      <c r="H39" s="86">
        <f>VLOOKUP($B39,'ordine conf'!$B:$K,8,0)</f>
        <v>22</v>
      </c>
      <c r="I39" s="88">
        <f>VLOOKUP($B39,'ordine conf'!$B:$K,9,0)</f>
        <v>29</v>
      </c>
      <c r="K39" s="95">
        <f>IF(HLOOKUP($B39,portieri!$C$53:$V$60,K$47,0)&gt;0,HLOOKUP($B39,portieri!$C$53:$V$60,K$47,0),"")</f>
        <v>7</v>
      </c>
      <c r="L39" s="96">
        <f>IF(HLOOKUP($B39,portieri!$C$53:$V$60,L$47,0)&gt;0,HLOOKUP($B39,portieri!$C$53:$V$60,L$47,0),"")</f>
        <v>6</v>
      </c>
      <c r="M39" s="93">
        <f>IF(HLOOKUP($B39,portieri!$C$53:$V$60,M$47,0)&gt;0,HLOOKUP($B39,portieri!$C$53:$V$60,M$47,0),"")</f>
        <v>9</v>
      </c>
      <c r="N39" s="94">
        <f>IF(HLOOKUP($B39,portieri!$C$53:$V$60,N$47,0)&gt;0,HLOOKUP($B39,portieri!$C$53:$V$60,N$47,0),"")</f>
        <v>13</v>
      </c>
      <c r="O39" s="93">
        <f>IF(HLOOKUP($B39,portieri!$C$53:$V$60,O$47,0)&gt;0,HLOOKUP($B39,portieri!$C$53:$V$60,O$47,0),"")</f>
        <v>3</v>
      </c>
      <c r="Q39" s="99">
        <f>IF(HLOOKUP($B39,portieri!$C$113:$V$120,Q$47,0)&gt;0,HLOOKUP($B39,portieri!$C$113:$V$120,Q$47,0),0)</f>
        <v>3</v>
      </c>
      <c r="R39" s="92">
        <f>IF(HLOOKUP($B39,portieri!$C$113:$V$120,R$47,0)&gt;0,HLOOKUP($B39,portieri!$C$113:$V$120,R$47,0),0)</f>
        <v>2</v>
      </c>
      <c r="S39" s="92">
        <f>IF(HLOOKUP($B39,portieri!$C$113:$V$120,S$47,0)&gt;0,HLOOKUP($B39,portieri!$C$113:$V$120,S$47,0),0)</f>
        <v>4</v>
      </c>
      <c r="T39" s="98">
        <f>IF(HLOOKUP($B39,portieri!$C$113:$V$120,T$47,0)&gt;0,HLOOKUP($B39,portieri!$C$113:$V$120,T$47,0),0)</f>
        <v>8</v>
      </c>
      <c r="U39" s="63">
        <f>IF(HLOOKUP($B39,portieri!$C$113:$V$120,U$47,0)&gt;0,HLOOKUP($B39,portieri!$C$113:$V$120,U$47,0),0)</f>
        <v>2</v>
      </c>
      <c r="W39" s="99">
        <f>IF(HLOOKUP($B39,portieri!$C$172:$V$179,W$47,0)&gt;0,HLOOKUP($B39,portieri!$C$172:$V$179,W$47,0),0)</f>
        <v>4</v>
      </c>
      <c r="X39" s="97">
        <f>IF(HLOOKUP($B39,portieri!$C$172:$V$179,X$47,0)&gt;0,HLOOKUP($B39,portieri!$C$172:$V$179,X$47,0),0)</f>
        <v>4</v>
      </c>
      <c r="Y39" s="92">
        <f>IF(HLOOKUP($B39,portieri!$C$172:$V$179,Y$47,0)&gt;0,HLOOKUP($B39,portieri!$C$172:$V$179,Y$47,0),0)</f>
        <v>5</v>
      </c>
      <c r="Z39" s="98">
        <f>IF(HLOOKUP($B39,portieri!$C$172:$V$179,Z$47,0)&gt;0,HLOOKUP($B39,portieri!$C$172:$V$179,Z$47,0),0)</f>
        <v>5</v>
      </c>
      <c r="AA39" s="63">
        <f>IF(HLOOKUP($B39,portieri!$C$172:$V$179,AA$47,0)&gt;0,HLOOKUP($B39,portieri!$C$172:$V$179,AA$47,0),0)</f>
        <v>1</v>
      </c>
      <c r="AD39" s="52">
        <f t="shared" si="0"/>
        <v>38</v>
      </c>
    </row>
    <row r="40" spans="2:30" x14ac:dyDescent="0.2">
      <c r="B40" s="69" t="s">
        <v>66</v>
      </c>
      <c r="C40" s="73">
        <f>VLOOKUP($B40,'ordine conf'!$B:$K,3,0)</f>
        <v>174</v>
      </c>
      <c r="D40" s="82">
        <f>VLOOKUP($B40,'ordine conf'!$B:$K,4,0)</f>
        <v>5.9210526315789478</v>
      </c>
      <c r="E40" s="70"/>
      <c r="F40" s="70"/>
      <c r="G40" s="88">
        <f>VLOOKUP($B40,'ordine conf'!$B:$K,7,0)</f>
        <v>51</v>
      </c>
      <c r="H40" s="63"/>
      <c r="I40" s="63"/>
      <c r="K40" s="93">
        <f>IF(HLOOKUP($B40,incroci!$C$58:$V$64,K$47,0)&gt;0,HLOOKUP($B40,incroci!$C$58:$V$64,K$47,0),0)</f>
        <v>3</v>
      </c>
      <c r="L40" s="95">
        <f>IF(HLOOKUP($B40,incroci!$C$58:$V$64,L$47,0)&gt;0,HLOOKUP($B40,incroci!$C$58:$V$64,L$47,0),0)</f>
        <v>8</v>
      </c>
      <c r="M40" s="93">
        <f>IF(HLOOKUP($B40,incroci!$C$58:$V$64,M$47,0)&gt;0,HLOOKUP($B40,incroci!$C$58:$V$64,M$47,0),0)</f>
        <v>18</v>
      </c>
      <c r="N40" s="93">
        <f>IF(HLOOKUP($B40,incroci!$C$58:$V$64,N$47,0)&gt;0,HLOOKUP($B40,incroci!$C$58:$V$64,N$47,0),0)</f>
        <v>8</v>
      </c>
      <c r="O40" s="93">
        <f>IF(HLOOKUP($B40,incroci!$C$58:$V$64,O$47,0)&gt;0,HLOOKUP($B40,incroci!$C$58:$V$64,O$47,0),0)</f>
        <v>1</v>
      </c>
      <c r="Q40" s="91"/>
      <c r="R40" s="92"/>
      <c r="S40" s="92"/>
      <c r="T40" s="92"/>
      <c r="U40" s="63"/>
      <c r="W40" s="91"/>
      <c r="X40" s="92"/>
      <c r="Y40" s="92"/>
      <c r="Z40" s="92"/>
      <c r="AA40" s="63"/>
      <c r="AD40" s="52">
        <f t="shared" si="0"/>
        <v>38</v>
      </c>
    </row>
    <row r="41" spans="2:30" x14ac:dyDescent="0.2">
      <c r="B41" s="51" t="s">
        <v>12</v>
      </c>
      <c r="C41" s="73">
        <f>VLOOKUP($B41,'ordine conf'!$B:$K,3,0)</f>
        <v>173</v>
      </c>
      <c r="D41" s="82">
        <f>VLOOKUP($B41,'ordine conf'!$B:$K,4,0)</f>
        <v>5.9736842105263159</v>
      </c>
      <c r="E41" s="79">
        <f>VLOOKUP($B41,'ordine conf'!$B:$K,5,0)</f>
        <v>6.1052631578947372</v>
      </c>
      <c r="F41" s="83">
        <f>VLOOKUP($B41,'ordine conf'!$B:$K,6,0)</f>
        <v>5.8421052631578947</v>
      </c>
      <c r="G41" s="88">
        <f>VLOOKUP($B41,'ordine conf'!$B:$K,7,0)</f>
        <v>54</v>
      </c>
      <c r="H41" s="88">
        <f>VLOOKUP($B41,'ordine conf'!$B:$K,8,0)</f>
        <v>26</v>
      </c>
      <c r="I41" s="88">
        <f>VLOOKUP($B41,'ordine conf'!$B:$K,9,0)</f>
        <v>28</v>
      </c>
      <c r="K41" s="95">
        <f>IF(HLOOKUP($B41,portieri!$C$53:$V$60,K$47,0)&gt;0,HLOOKUP($B41,portieri!$C$53:$V$60,K$47,0),"")</f>
        <v>7</v>
      </c>
      <c r="L41" s="96">
        <f>IF(HLOOKUP($B41,portieri!$C$53:$V$60,L$47,0)&gt;0,HLOOKUP($B41,portieri!$C$53:$V$60,L$47,0),"")</f>
        <v>5</v>
      </c>
      <c r="M41" s="93">
        <f>IF(HLOOKUP($B41,portieri!$C$53:$V$60,M$47,0)&gt;0,HLOOKUP($B41,portieri!$C$53:$V$60,M$47,0),"")</f>
        <v>14</v>
      </c>
      <c r="N41" s="93">
        <f>IF(HLOOKUP($B41,portieri!$C$53:$V$60,N$47,0)&gt;0,HLOOKUP($B41,portieri!$C$53:$V$60,N$47,0),"")</f>
        <v>7</v>
      </c>
      <c r="O41" s="94">
        <f>IF(HLOOKUP($B41,portieri!$C$53:$V$60,O$47,0)&gt;0,HLOOKUP($B41,portieri!$C$53:$V$60,O$47,0),"")</f>
        <v>5</v>
      </c>
      <c r="Q41" s="91">
        <f>IF(HLOOKUP($B41,portieri!$C$113:$V$120,Q$47,0)&gt;0,HLOOKUP($B41,portieri!$C$113:$V$120,Q$47,0),0)</f>
        <v>1</v>
      </c>
      <c r="R41" s="97">
        <f>IF(HLOOKUP($B41,portieri!$C$113:$V$120,R$47,0)&gt;0,HLOOKUP($B41,portieri!$C$113:$V$120,R$47,0),0)</f>
        <v>4</v>
      </c>
      <c r="S41" s="92">
        <f>IF(HLOOKUP($B41,portieri!$C$113:$V$120,S$47,0)&gt;0,HLOOKUP($B41,portieri!$C$113:$V$120,S$47,0),0)</f>
        <v>7</v>
      </c>
      <c r="T41" s="92">
        <f>IF(HLOOKUP($B41,portieri!$C$113:$V$120,T$47,0)&gt;0,HLOOKUP($B41,portieri!$C$113:$V$120,T$47,0),0)</f>
        <v>4</v>
      </c>
      <c r="U41" s="84">
        <f>IF(HLOOKUP($B41,portieri!$C$113:$V$120,U$47,0)&gt;0,HLOOKUP($B41,portieri!$C$113:$V$120,U$47,0),0)</f>
        <v>3</v>
      </c>
      <c r="W41" s="99">
        <f>IF(HLOOKUP($B41,portieri!$C$172:$V$179,W$47,0)&gt;0,HLOOKUP($B41,portieri!$C$172:$V$179,W$47,0),0)</f>
        <v>6</v>
      </c>
      <c r="X41" s="92">
        <f>IF(HLOOKUP($B41,portieri!$C$172:$V$179,X$47,0)&gt;0,HLOOKUP($B41,portieri!$C$172:$V$179,X$47,0),0)</f>
        <v>1</v>
      </c>
      <c r="Y41" s="92">
        <f>IF(HLOOKUP($B41,portieri!$C$172:$V$179,Y$47,0)&gt;0,HLOOKUP($B41,portieri!$C$172:$V$179,Y$47,0),0)</f>
        <v>7</v>
      </c>
      <c r="Z41" s="92">
        <f>IF(HLOOKUP($B41,portieri!$C$172:$V$179,Z$47,0)&gt;0,HLOOKUP($B41,portieri!$C$172:$V$179,Z$47,0),0)</f>
        <v>3</v>
      </c>
      <c r="AA41" s="63">
        <f>IF(HLOOKUP($B41,portieri!$C$172:$V$179,AA$47,0)&gt;0,HLOOKUP($B41,portieri!$C$172:$V$179,AA$47,0),0)</f>
        <v>2</v>
      </c>
      <c r="AD41" s="52">
        <f t="shared" si="0"/>
        <v>38</v>
      </c>
    </row>
    <row r="42" spans="2:30" x14ac:dyDescent="0.2">
      <c r="B42" s="51" t="s">
        <v>14</v>
      </c>
      <c r="C42" s="78">
        <f>VLOOKUP($B42,'ordine conf'!$B:$K,3,0)</f>
        <v>167</v>
      </c>
      <c r="D42" s="83">
        <f>VLOOKUP($B42,'ordine conf'!$B:$K,4,0)</f>
        <v>5.8684210526315788</v>
      </c>
      <c r="E42" s="83">
        <f>VLOOKUP($B42,'ordine conf'!$B:$K,5,0)</f>
        <v>5.8684210526315788</v>
      </c>
      <c r="F42" s="83">
        <f>VLOOKUP($B42,'ordine conf'!$B:$K,6,0)</f>
        <v>5.8684210526315788</v>
      </c>
      <c r="G42" s="88">
        <f>VLOOKUP($B42,'ordine conf'!$B:$K,7,0)</f>
        <v>56</v>
      </c>
      <c r="H42" s="86">
        <f>VLOOKUP($B42,'ordine conf'!$B:$K,8,0)</f>
        <v>24</v>
      </c>
      <c r="I42" s="87">
        <f>VLOOKUP($B42,'ordine conf'!$B:$K,9,0)</f>
        <v>32</v>
      </c>
      <c r="K42" s="95">
        <f>IF(HLOOKUP($B42,portieri!$C$53:$V$60,K$47,0)&gt;0,HLOOKUP($B42,portieri!$C$53:$V$60,K$47,0),"")</f>
        <v>6</v>
      </c>
      <c r="L42" s="95">
        <f>IF(HLOOKUP($B42,portieri!$C$53:$V$60,L$47,0)&gt;0,HLOOKUP($B42,portieri!$C$53:$V$60,L$47,0),"")</f>
        <v>8</v>
      </c>
      <c r="M42" s="93">
        <f>IF(HLOOKUP($B42,portieri!$C$53:$V$60,M$47,0)&gt;0,HLOOKUP($B42,portieri!$C$53:$V$60,M$47,0),"")</f>
        <v>12</v>
      </c>
      <c r="N42" s="93">
        <f>IF(HLOOKUP($B42,portieri!$C$53:$V$60,N$47,0)&gt;0,HLOOKUP($B42,portieri!$C$53:$V$60,N$47,0),"")</f>
        <v>8</v>
      </c>
      <c r="O42" s="93">
        <f>IF(HLOOKUP($B42,portieri!$C$53:$V$60,O$47,0)&gt;0,HLOOKUP($B42,portieri!$C$53:$V$60,O$47,0),"")</f>
        <v>4</v>
      </c>
      <c r="Q42" s="99">
        <f>IF(HLOOKUP($B42,portieri!$C$113:$V$120,Q$47,0)&gt;0,HLOOKUP($B42,portieri!$C$113:$V$120,Q$47,0),0)</f>
        <v>4</v>
      </c>
      <c r="R42" s="97">
        <f>IF(HLOOKUP($B42,portieri!$C$113:$V$120,R$47,0)&gt;0,HLOOKUP($B42,portieri!$C$113:$V$120,R$47,0),0)</f>
        <v>5</v>
      </c>
      <c r="S42" s="92">
        <f>IF(HLOOKUP($B42,portieri!$C$113:$V$120,S$47,0)&gt;0,HLOOKUP($B42,portieri!$C$113:$V$120,S$47,0),0)</f>
        <v>2</v>
      </c>
      <c r="T42" s="92">
        <f>IF(HLOOKUP($B42,portieri!$C$113:$V$120,T$47,0)&gt;0,HLOOKUP($B42,portieri!$C$113:$V$120,T$47,0),0)</f>
        <v>4</v>
      </c>
      <c r="U42" s="84">
        <f>IF(HLOOKUP($B42,portieri!$C$113:$V$120,U$47,0)&gt;0,HLOOKUP($B42,portieri!$C$113:$V$120,U$47,0),0)</f>
        <v>4</v>
      </c>
      <c r="W42" s="91">
        <f>IF(HLOOKUP($B42,portieri!$C$172:$V$179,W$47,0)&gt;0,HLOOKUP($B42,portieri!$C$172:$V$179,W$47,0),0)</f>
        <v>2</v>
      </c>
      <c r="X42" s="92">
        <f>IF(HLOOKUP($B42,portieri!$C$172:$V$179,X$47,0)&gt;0,HLOOKUP($B42,portieri!$C$172:$V$179,X$47,0),0)</f>
        <v>3</v>
      </c>
      <c r="Y42" s="92">
        <f>IF(HLOOKUP($B42,portieri!$C$172:$V$179,Y$47,0)&gt;0,HLOOKUP($B42,portieri!$C$172:$V$179,Y$47,0),0)</f>
        <v>10</v>
      </c>
      <c r="Z42" s="92">
        <f>IF(HLOOKUP($B42,portieri!$C$172:$V$179,Z$47,0)&gt;0,HLOOKUP($B42,portieri!$C$172:$V$179,Z$47,0),0)</f>
        <v>4</v>
      </c>
      <c r="AA42" s="63">
        <f>IF(HLOOKUP($B42,portieri!$C$172:$V$179,AA$47,0)&gt;0,HLOOKUP($B42,portieri!$C$172:$V$179,AA$47,0),0)</f>
        <v>0</v>
      </c>
      <c r="AD42" s="52">
        <f t="shared" si="0"/>
        <v>38</v>
      </c>
    </row>
    <row r="43" spans="2:30" x14ac:dyDescent="0.2">
      <c r="B43" s="51" t="s">
        <v>40</v>
      </c>
      <c r="C43" s="78">
        <f>VLOOKUP($B43,'ordine conf'!$B:$K,3,0)</f>
        <v>150</v>
      </c>
      <c r="D43" s="79">
        <f>VLOOKUP($B43,'ordine conf'!$B:$K,4,0)</f>
        <v>6.1578947368421053</v>
      </c>
      <c r="E43" s="83">
        <f>VLOOKUP($B43,'ordine conf'!$B:$K,5,0)</f>
        <v>5.8421052631578947</v>
      </c>
      <c r="F43" s="80">
        <f>VLOOKUP($B43,'ordine conf'!$B:$K,6,0)</f>
        <v>6.4736842105263159</v>
      </c>
      <c r="G43" s="87">
        <f>VLOOKUP($B43,'ordine conf'!$B:$K,7,0)</f>
        <v>84</v>
      </c>
      <c r="H43" s="87">
        <f>VLOOKUP($B43,'ordine conf'!$B:$K,8,0)</f>
        <v>42</v>
      </c>
      <c r="I43" s="87">
        <f>VLOOKUP($B43,'ordine conf'!$B:$K,9,0)</f>
        <v>42</v>
      </c>
      <c r="K43" s="95">
        <f>IF(HLOOKUP($B43,portieri!$C$53:$V$60,K$47,0)&gt;0,HLOOKUP($B43,portieri!$C$53:$V$60,K$47,0),"")</f>
        <v>5</v>
      </c>
      <c r="L43" s="96">
        <f>IF(HLOOKUP($B43,portieri!$C$53:$V$60,L$47,0)&gt;0,HLOOKUP($B43,portieri!$C$53:$V$60,L$47,0),"")</f>
        <v>7</v>
      </c>
      <c r="M43" s="93">
        <f>IF(HLOOKUP($B43,portieri!$C$53:$V$60,M$47,0)&gt;0,HLOOKUP($B43,portieri!$C$53:$V$60,M$47,0),"")</f>
        <v>10</v>
      </c>
      <c r="N43" s="93">
        <f>IF(HLOOKUP($B43,portieri!$C$53:$V$60,N$47,0)&gt;0,HLOOKUP($B43,portieri!$C$53:$V$60,N$47,0),"")</f>
        <v>8</v>
      </c>
      <c r="O43" s="94">
        <f>IF(HLOOKUP($B43,portieri!$C$53:$V$60,O$47,0)&gt;0,HLOOKUP($B43,portieri!$C$53:$V$60,O$47,0),"")</f>
        <v>8</v>
      </c>
      <c r="Q43" s="99">
        <f>IF(HLOOKUP($B43,portieri!$C$113:$V$120,Q$47,0)&gt;0,HLOOKUP($B43,portieri!$C$113:$V$120,Q$47,0),0)</f>
        <v>5</v>
      </c>
      <c r="R43" s="97">
        <f>IF(HLOOKUP($B43,portieri!$C$113:$V$120,R$47,0)&gt;0,HLOOKUP($B43,portieri!$C$113:$V$120,R$47,0),0)</f>
        <v>4</v>
      </c>
      <c r="S43" s="92">
        <f>IF(HLOOKUP($B43,portieri!$C$113:$V$120,S$47,0)&gt;0,HLOOKUP($B43,portieri!$C$113:$V$120,S$47,0),0)</f>
        <v>3</v>
      </c>
      <c r="T43" s="98">
        <f>IF(HLOOKUP($B43,portieri!$C$113:$V$120,T$47,0)&gt;0,HLOOKUP($B43,portieri!$C$113:$V$120,T$47,0),0)</f>
        <v>6</v>
      </c>
      <c r="U43" s="63">
        <f>IF(HLOOKUP($B43,portieri!$C$113:$V$120,U$47,0)&gt;0,HLOOKUP($B43,portieri!$C$113:$V$120,U$47,0),0)</f>
        <v>1</v>
      </c>
      <c r="W43" s="91">
        <f>IF(HLOOKUP($B43,portieri!$C$172:$V$179,W$47,0)&gt;0,HLOOKUP($B43,portieri!$C$172:$V$179,W$47,0),0)</f>
        <v>0</v>
      </c>
      <c r="X43" s="92">
        <f>IF(HLOOKUP($B43,portieri!$C$172:$V$179,X$47,0)&gt;0,HLOOKUP($B43,portieri!$C$172:$V$179,X$47,0),0)</f>
        <v>3</v>
      </c>
      <c r="Y43" s="92">
        <f>IF(HLOOKUP($B43,portieri!$C$172:$V$179,Y$47,0)&gt;0,HLOOKUP($B43,portieri!$C$172:$V$179,Y$47,0),0)</f>
        <v>7</v>
      </c>
      <c r="Z43" s="92">
        <f>IF(HLOOKUP($B43,portieri!$C$172:$V$179,Z$47,0)&gt;0,HLOOKUP($B43,portieri!$C$172:$V$179,Z$47,0),0)</f>
        <v>2</v>
      </c>
      <c r="AA43" s="84">
        <f>IF(HLOOKUP($B43,portieri!$C$172:$V$179,AA$47,0)&gt;0,HLOOKUP($B43,portieri!$C$172:$V$179,AA$47,0),0)</f>
        <v>7</v>
      </c>
      <c r="AD43" s="52">
        <f t="shared" si="0"/>
        <v>38</v>
      </c>
    </row>
    <row r="45" spans="2:30" x14ac:dyDescent="0.2">
      <c r="K45" s="51">
        <f t="shared" ref="K45:O45" si="3">SUM(K4:K43)</f>
        <v>147</v>
      </c>
      <c r="L45" s="51">
        <f t="shared" si="3"/>
        <v>176</v>
      </c>
      <c r="M45" s="51">
        <f t="shared" si="3"/>
        <v>666</v>
      </c>
      <c r="N45" s="51">
        <f t="shared" si="3"/>
        <v>350</v>
      </c>
      <c r="O45" s="51">
        <f t="shared" si="3"/>
        <v>181</v>
      </c>
      <c r="P45" s="53"/>
      <c r="Q45" s="51">
        <f t="shared" ref="Q45:AA45" si="4">SUM(Q4:Q43)</f>
        <v>35</v>
      </c>
      <c r="R45" s="51">
        <f t="shared" si="4"/>
        <v>44</v>
      </c>
      <c r="S45" s="51">
        <f t="shared" si="4"/>
        <v>172</v>
      </c>
      <c r="T45" s="51">
        <f t="shared" si="4"/>
        <v>88</v>
      </c>
      <c r="U45" s="51">
        <f t="shared" si="4"/>
        <v>41</v>
      </c>
      <c r="V45" s="53">
        <f t="shared" si="4"/>
        <v>0</v>
      </c>
      <c r="W45" s="51">
        <f t="shared" si="4"/>
        <v>43</v>
      </c>
      <c r="X45" s="51">
        <f t="shared" si="4"/>
        <v>41</v>
      </c>
      <c r="Y45" s="51">
        <f t="shared" si="4"/>
        <v>147</v>
      </c>
      <c r="Z45" s="51">
        <f t="shared" si="4"/>
        <v>90</v>
      </c>
      <c r="AA45" s="51">
        <f t="shared" si="4"/>
        <v>59</v>
      </c>
    </row>
    <row r="47" spans="2:30" x14ac:dyDescent="0.2">
      <c r="K47" s="58">
        <v>3</v>
      </c>
      <c r="L47" s="58">
        <v>4</v>
      </c>
      <c r="M47" s="58">
        <v>5</v>
      </c>
      <c r="N47" s="58">
        <v>6</v>
      </c>
      <c r="O47" s="58">
        <v>7</v>
      </c>
      <c r="Q47" s="58">
        <v>2</v>
      </c>
      <c r="R47" s="58">
        <v>3</v>
      </c>
      <c r="S47" s="58">
        <v>4</v>
      </c>
      <c r="T47" s="58">
        <v>5</v>
      </c>
      <c r="U47" s="58">
        <v>6</v>
      </c>
      <c r="W47" s="58">
        <v>2</v>
      </c>
      <c r="X47" s="58">
        <v>3</v>
      </c>
      <c r="Y47" s="58">
        <v>4</v>
      </c>
      <c r="Z47" s="58">
        <v>5</v>
      </c>
      <c r="AA47" s="58">
        <v>6</v>
      </c>
    </row>
  </sheetData>
  <pageMargins left="0.7" right="0.7" top="0.75" bottom="0.75" header="0.3" footer="0.3"/>
  <pageSetup orientation="portrait" r:id="rId1"/>
  <ignoredErrors>
    <ignoredError sqref="K7:T43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G81"/>
  <sheetViews>
    <sheetView zoomScaleNormal="100" workbookViewId="0">
      <selection activeCell="L15" sqref="L15"/>
    </sheetView>
  </sheetViews>
  <sheetFormatPr defaultColWidth="8.88671875" defaultRowHeight="12" x14ac:dyDescent="0.25"/>
  <cols>
    <col min="1" max="1" width="0.88671875" style="18" customWidth="1"/>
    <col min="2" max="2" width="3.33203125" style="20" customWidth="1"/>
    <col min="3" max="22" width="3.33203125" style="18" customWidth="1"/>
    <col min="23" max="24" width="0.88671875" style="18" customWidth="1"/>
    <col min="25" max="45" width="3.33203125" style="18" customWidth="1"/>
    <col min="46" max="47" width="0.88671875" style="18" customWidth="1"/>
    <col min="48" max="68" width="3.33203125" style="18" customWidth="1"/>
    <col min="69" max="70" width="0.88671875" style="18" customWidth="1"/>
    <col min="71" max="91" width="3.33203125" style="18" customWidth="1"/>
    <col min="92" max="93" width="0.88671875" style="18" customWidth="1"/>
    <col min="94" max="114" width="3.33203125" style="18" customWidth="1"/>
    <col min="115" max="116" width="0.88671875" style="18" customWidth="1"/>
    <col min="117" max="137" width="3.33203125" style="18" customWidth="1"/>
    <col min="138" max="138" width="0.88671875" style="18" customWidth="1"/>
    <col min="139" max="16384" width="8.88671875" style="18"/>
  </cols>
  <sheetData>
    <row r="1" spans="2:137" x14ac:dyDescent="0.25">
      <c r="C1" s="18" t="s">
        <v>50</v>
      </c>
      <c r="D1" s="18" t="s">
        <v>51</v>
      </c>
      <c r="E1" s="18" t="s">
        <v>52</v>
      </c>
      <c r="F1" s="18" t="s">
        <v>53</v>
      </c>
      <c r="G1" s="18" t="s">
        <v>54</v>
      </c>
      <c r="H1" s="18" t="s">
        <v>55</v>
      </c>
      <c r="I1" s="18" t="s">
        <v>56</v>
      </c>
      <c r="J1" s="18" t="s">
        <v>57</v>
      </c>
      <c r="K1" s="18" t="s">
        <v>58</v>
      </c>
      <c r="L1" s="18" t="s">
        <v>59</v>
      </c>
      <c r="M1" s="18" t="s">
        <v>70</v>
      </c>
      <c r="N1" s="18" t="s">
        <v>71</v>
      </c>
      <c r="O1" s="18" t="s">
        <v>72</v>
      </c>
      <c r="P1" s="18" t="s">
        <v>73</v>
      </c>
      <c r="Q1" s="18" t="s">
        <v>75</v>
      </c>
      <c r="R1" s="18" t="s">
        <v>76</v>
      </c>
      <c r="S1" s="18" t="s">
        <v>77</v>
      </c>
      <c r="T1" s="18" t="s">
        <v>78</v>
      </c>
      <c r="U1" s="18" t="s">
        <v>79</v>
      </c>
      <c r="V1" s="18" t="s">
        <v>74</v>
      </c>
      <c r="Z1" s="18" t="str">
        <f>C1</f>
        <v>d-g</v>
      </c>
      <c r="AA1" s="18" t="str">
        <f t="shared" ref="AA1:AS1" si="0">D1</f>
        <v>h-e</v>
      </c>
      <c r="AB1" s="18" t="str">
        <f t="shared" si="0"/>
        <v>i-s</v>
      </c>
      <c r="AC1" s="18" t="str">
        <f t="shared" si="0"/>
        <v>f-o</v>
      </c>
      <c r="AD1" s="18" t="str">
        <f t="shared" si="0"/>
        <v>p-t</v>
      </c>
      <c r="AE1" s="18" t="str">
        <f t="shared" si="0"/>
        <v>c-f</v>
      </c>
      <c r="AF1" s="18" t="str">
        <f t="shared" si="0"/>
        <v>d-i</v>
      </c>
      <c r="AG1" s="18" t="str">
        <f t="shared" si="0"/>
        <v>h-c</v>
      </c>
      <c r="AH1" s="18" t="str">
        <f t="shared" si="0"/>
        <v>s-g</v>
      </c>
      <c r="AI1" s="18" t="str">
        <f t="shared" si="0"/>
        <v>u-v</v>
      </c>
      <c r="AJ1" s="18" t="str">
        <f t="shared" si="0"/>
        <v>n-c</v>
      </c>
      <c r="AK1" s="18" t="str">
        <f t="shared" si="0"/>
        <v>k-u</v>
      </c>
      <c r="AL1" s="18" t="str">
        <f t="shared" si="0"/>
        <v>l-r</v>
      </c>
      <c r="AM1" s="18" t="str">
        <f t="shared" si="0"/>
        <v>j-m</v>
      </c>
      <c r="AN1" s="18" t="str">
        <f t="shared" si="0"/>
        <v>l-t</v>
      </c>
      <c r="AO1" s="18" t="str">
        <f t="shared" si="0"/>
        <v>p-r</v>
      </c>
      <c r="AP1" s="18" t="str">
        <f t="shared" si="0"/>
        <v>n-e</v>
      </c>
      <c r="AQ1" s="18" t="str">
        <f t="shared" si="0"/>
        <v>n-o</v>
      </c>
      <c r="AR1" s="18" t="str">
        <f t="shared" si="0"/>
        <v>v-r</v>
      </c>
      <c r="AS1" s="18" t="str">
        <f t="shared" si="0"/>
        <v>d-m</v>
      </c>
    </row>
    <row r="2" spans="2:137" s="40" customFormat="1" ht="12" customHeight="1" x14ac:dyDescent="0.25">
      <c r="B2" s="38"/>
      <c r="C2" s="44" t="s">
        <v>1</v>
      </c>
      <c r="D2" s="44" t="s">
        <v>5</v>
      </c>
      <c r="E2" s="44" t="s">
        <v>6</v>
      </c>
      <c r="F2" s="44" t="s">
        <v>3</v>
      </c>
      <c r="G2" s="44" t="s">
        <v>13</v>
      </c>
      <c r="H2" s="44" t="s">
        <v>0</v>
      </c>
      <c r="I2" s="44" t="s">
        <v>1</v>
      </c>
      <c r="J2" s="44" t="s">
        <v>5</v>
      </c>
      <c r="K2" s="44" t="s">
        <v>42</v>
      </c>
      <c r="L2" s="44" t="s">
        <v>41</v>
      </c>
      <c r="M2" s="44" t="s">
        <v>11</v>
      </c>
      <c r="N2" s="44" t="s">
        <v>8</v>
      </c>
      <c r="O2" s="44" t="s">
        <v>9</v>
      </c>
      <c r="P2" s="44" t="s">
        <v>7</v>
      </c>
      <c r="Q2" s="44" t="s">
        <v>9</v>
      </c>
      <c r="R2" s="44" t="s">
        <v>13</v>
      </c>
      <c r="S2" s="44" t="s">
        <v>11</v>
      </c>
      <c r="T2" s="44" t="s">
        <v>11</v>
      </c>
      <c r="U2" s="44" t="s">
        <v>16</v>
      </c>
      <c r="V2" s="44" t="s">
        <v>1</v>
      </c>
      <c r="X2" s="18"/>
      <c r="Y2" s="18"/>
      <c r="Z2" s="44" t="str">
        <f>C2</f>
        <v>BOL</v>
      </c>
      <c r="AA2" s="44" t="str">
        <f t="shared" ref="AA2:AS2" si="1">D2</f>
        <v>FIO</v>
      </c>
      <c r="AB2" s="44" t="str">
        <f t="shared" si="1"/>
        <v>GEN</v>
      </c>
      <c r="AC2" s="44" t="str">
        <f t="shared" si="1"/>
        <v>CAT</v>
      </c>
      <c r="AD2" s="44" t="str">
        <f t="shared" si="1"/>
        <v>PAR</v>
      </c>
      <c r="AE2" s="44" t="str">
        <f t="shared" si="1"/>
        <v>ATA</v>
      </c>
      <c r="AF2" s="44" t="str">
        <f t="shared" si="1"/>
        <v>BOL</v>
      </c>
      <c r="AG2" s="44" t="str">
        <f t="shared" si="1"/>
        <v>FIO</v>
      </c>
      <c r="AH2" s="44" t="str">
        <f t="shared" si="1"/>
        <v>SAM</v>
      </c>
      <c r="AI2" s="44" t="str">
        <f t="shared" si="1"/>
        <v>TOR</v>
      </c>
      <c r="AJ2" s="44" t="str">
        <f t="shared" si="1"/>
        <v>NAP</v>
      </c>
      <c r="AK2" s="44" t="str">
        <f t="shared" si="1"/>
        <v>JUV</v>
      </c>
      <c r="AL2" s="44" t="str">
        <f t="shared" si="1"/>
        <v>LAZ</v>
      </c>
      <c r="AM2" s="44" t="str">
        <f t="shared" si="1"/>
        <v>INT</v>
      </c>
      <c r="AN2" s="44" t="str">
        <f t="shared" si="1"/>
        <v>LAZ</v>
      </c>
      <c r="AO2" s="44" t="str">
        <f t="shared" si="1"/>
        <v>PAR</v>
      </c>
      <c r="AP2" s="44" t="str">
        <f t="shared" si="1"/>
        <v>NAP</v>
      </c>
      <c r="AQ2" s="44" t="str">
        <f t="shared" si="1"/>
        <v>NAP</v>
      </c>
      <c r="AR2" s="44" t="str">
        <f t="shared" si="1"/>
        <v>UDI</v>
      </c>
      <c r="AS2" s="44" t="str">
        <f t="shared" si="1"/>
        <v>BOL</v>
      </c>
      <c r="AT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</row>
    <row r="3" spans="2:137" x14ac:dyDescent="0.25">
      <c r="B3" s="38"/>
      <c r="C3" s="45" t="s">
        <v>4</v>
      </c>
      <c r="D3" s="45" t="s">
        <v>2</v>
      </c>
      <c r="E3" s="45" t="s">
        <v>42</v>
      </c>
      <c r="F3" s="45" t="s">
        <v>12</v>
      </c>
      <c r="G3" s="45" t="s">
        <v>15</v>
      </c>
      <c r="H3" s="45" t="s">
        <v>3</v>
      </c>
      <c r="I3" s="45" t="s">
        <v>6</v>
      </c>
      <c r="J3" s="45" t="s">
        <v>0</v>
      </c>
      <c r="K3" s="45" t="s">
        <v>4</v>
      </c>
      <c r="L3" s="45" t="s">
        <v>16</v>
      </c>
      <c r="M3" s="45" t="s">
        <v>0</v>
      </c>
      <c r="N3" s="45" t="s">
        <v>41</v>
      </c>
      <c r="O3" s="45" t="s">
        <v>14</v>
      </c>
      <c r="P3" s="45" t="s">
        <v>10</v>
      </c>
      <c r="Q3" s="45" t="s">
        <v>15</v>
      </c>
      <c r="R3" s="45" t="s">
        <v>14</v>
      </c>
      <c r="S3" s="45" t="s">
        <v>2</v>
      </c>
      <c r="T3" s="45" t="s">
        <v>12</v>
      </c>
      <c r="U3" s="45" t="s">
        <v>14</v>
      </c>
      <c r="V3" s="45" t="s">
        <v>10</v>
      </c>
      <c r="Z3" s="45" t="str">
        <f>C3</f>
        <v>CHI</v>
      </c>
      <c r="AA3" s="45" t="str">
        <f t="shared" ref="AA3:AA4" si="2">D3</f>
        <v>CAG</v>
      </c>
      <c r="AB3" s="45" t="str">
        <f t="shared" ref="AB3:AB4" si="3">E3</f>
        <v>SAM</v>
      </c>
      <c r="AC3" s="45" t="str">
        <f t="shared" ref="AC3:AC4" si="4">F3</f>
        <v>PAL</v>
      </c>
      <c r="AD3" s="45" t="str">
        <f t="shared" ref="AD3:AD4" si="5">G3</f>
        <v>SIE</v>
      </c>
      <c r="AE3" s="45" t="str">
        <f t="shared" ref="AE3:AE4" si="6">H3</f>
        <v>CAT</v>
      </c>
      <c r="AF3" s="45" t="str">
        <f t="shared" ref="AF3:AF4" si="7">I3</f>
        <v>GEN</v>
      </c>
      <c r="AG3" s="45" t="str">
        <f t="shared" ref="AG3:AG4" si="8">J3</f>
        <v>ATA</v>
      </c>
      <c r="AH3" s="45" t="str">
        <f t="shared" ref="AH3:AH4" si="9">K3</f>
        <v>CHI</v>
      </c>
      <c r="AI3" s="45" t="str">
        <f t="shared" ref="AI3:AI4" si="10">L3</f>
        <v>UDI</v>
      </c>
      <c r="AJ3" s="45" t="str">
        <f t="shared" ref="AJ3:AJ4" si="11">M3</f>
        <v>ATA</v>
      </c>
      <c r="AK3" s="45" t="str">
        <f t="shared" ref="AK3:AK4" si="12">N3</f>
        <v>TOR</v>
      </c>
      <c r="AL3" s="45" t="str">
        <f t="shared" ref="AL3:AL4" si="13">O3</f>
        <v>ROM</v>
      </c>
      <c r="AM3" s="45" t="str">
        <f t="shared" ref="AM3:AM4" si="14">P3</f>
        <v>MIL</v>
      </c>
      <c r="AN3" s="45" t="str">
        <f t="shared" ref="AN3:AN4" si="15">Q3</f>
        <v>SIE</v>
      </c>
      <c r="AO3" s="45" t="str">
        <f t="shared" ref="AO3:AO4" si="16">R3</f>
        <v>ROM</v>
      </c>
      <c r="AP3" s="45" t="str">
        <f t="shared" ref="AP3:AP4" si="17">S3</f>
        <v>CAG</v>
      </c>
      <c r="AQ3" s="45" t="str">
        <f t="shared" ref="AQ3:AQ4" si="18">T3</f>
        <v>PAL</v>
      </c>
      <c r="AR3" s="45" t="str">
        <f t="shared" ref="AR3:AR4" si="19">U3</f>
        <v>ROM</v>
      </c>
      <c r="AS3" s="45" t="str">
        <f t="shared" ref="AS3:AS4" si="20">V3</f>
        <v>MIL</v>
      </c>
    </row>
    <row r="4" spans="2:137" x14ac:dyDescent="0.25">
      <c r="B4" s="38"/>
      <c r="C4" s="45">
        <v>38</v>
      </c>
      <c r="D4" s="45">
        <v>38</v>
      </c>
      <c r="E4" s="45">
        <v>38</v>
      </c>
      <c r="F4" s="45">
        <v>38</v>
      </c>
      <c r="G4" s="45">
        <v>38</v>
      </c>
      <c r="H4" s="45">
        <v>34</v>
      </c>
      <c r="I4" s="45">
        <v>34</v>
      </c>
      <c r="J4" s="45">
        <v>34</v>
      </c>
      <c r="K4" s="45">
        <v>34</v>
      </c>
      <c r="L4" s="45">
        <v>32</v>
      </c>
      <c r="M4" s="45">
        <v>38</v>
      </c>
      <c r="N4" s="45">
        <v>38</v>
      </c>
      <c r="O4" s="45">
        <v>38</v>
      </c>
      <c r="P4" s="45">
        <v>38</v>
      </c>
      <c r="Q4" s="45">
        <v>36</v>
      </c>
      <c r="R4" s="45">
        <v>36</v>
      </c>
      <c r="S4" s="39">
        <v>34</v>
      </c>
      <c r="T4" s="39">
        <v>34</v>
      </c>
      <c r="U4" s="39">
        <v>32</v>
      </c>
      <c r="V4" s="39">
        <v>30</v>
      </c>
      <c r="X4" s="40"/>
      <c r="Y4" s="20" t="s">
        <v>34</v>
      </c>
      <c r="Z4" s="45">
        <f>C4</f>
        <v>38</v>
      </c>
      <c r="AA4" s="45">
        <f t="shared" si="2"/>
        <v>38</v>
      </c>
      <c r="AB4" s="45">
        <f t="shared" si="3"/>
        <v>38</v>
      </c>
      <c r="AC4" s="45">
        <f t="shared" si="4"/>
        <v>38</v>
      </c>
      <c r="AD4" s="45">
        <f t="shared" si="5"/>
        <v>38</v>
      </c>
      <c r="AE4" s="45">
        <f t="shared" si="6"/>
        <v>34</v>
      </c>
      <c r="AF4" s="45">
        <f t="shared" si="7"/>
        <v>34</v>
      </c>
      <c r="AG4" s="45">
        <f t="shared" si="8"/>
        <v>34</v>
      </c>
      <c r="AH4" s="45">
        <f t="shared" si="9"/>
        <v>34</v>
      </c>
      <c r="AI4" s="45">
        <f t="shared" si="10"/>
        <v>32</v>
      </c>
      <c r="AJ4" s="45">
        <f t="shared" si="11"/>
        <v>38</v>
      </c>
      <c r="AK4" s="45">
        <f t="shared" si="12"/>
        <v>38</v>
      </c>
      <c r="AL4" s="45">
        <f t="shared" si="13"/>
        <v>38</v>
      </c>
      <c r="AM4" s="45">
        <f t="shared" si="14"/>
        <v>38</v>
      </c>
      <c r="AN4" s="45">
        <f t="shared" si="15"/>
        <v>36</v>
      </c>
      <c r="AO4" s="45">
        <f t="shared" si="16"/>
        <v>36</v>
      </c>
      <c r="AP4" s="45">
        <f t="shared" si="17"/>
        <v>34</v>
      </c>
      <c r="AQ4" s="45">
        <f t="shared" si="18"/>
        <v>34</v>
      </c>
      <c r="AR4" s="45">
        <f t="shared" si="19"/>
        <v>32</v>
      </c>
      <c r="AS4" s="45">
        <f t="shared" si="20"/>
        <v>30</v>
      </c>
      <c r="AT4" s="40"/>
      <c r="AV4" s="20"/>
      <c r="AW4" s="11" t="s">
        <v>0</v>
      </c>
      <c r="AX4" s="11" t="s">
        <v>1</v>
      </c>
      <c r="AY4" s="11" t="s">
        <v>2</v>
      </c>
      <c r="AZ4" s="11" t="s">
        <v>3</v>
      </c>
      <c r="BA4" s="11" t="s">
        <v>4</v>
      </c>
      <c r="BB4" s="11" t="s">
        <v>5</v>
      </c>
      <c r="BC4" s="11" t="s">
        <v>6</v>
      </c>
      <c r="BD4" s="11" t="s">
        <v>7</v>
      </c>
      <c r="BE4" s="11" t="s">
        <v>8</v>
      </c>
      <c r="BF4" s="11" t="s">
        <v>9</v>
      </c>
      <c r="BG4" s="11" t="s">
        <v>10</v>
      </c>
      <c r="BH4" s="11" t="s">
        <v>11</v>
      </c>
      <c r="BI4" s="11" t="s">
        <v>12</v>
      </c>
      <c r="BJ4" s="11" t="s">
        <v>13</v>
      </c>
      <c r="BK4" s="11" t="s">
        <v>40</v>
      </c>
      <c r="BL4" s="11" t="s">
        <v>14</v>
      </c>
      <c r="BM4" s="11" t="s">
        <v>42</v>
      </c>
      <c r="BN4" s="11" t="s">
        <v>15</v>
      </c>
      <c r="BO4" s="11" t="s">
        <v>41</v>
      </c>
      <c r="BP4" s="11" t="s">
        <v>16</v>
      </c>
      <c r="BQ4" s="40"/>
      <c r="BR4" s="40"/>
      <c r="BS4" s="20" t="s">
        <v>34</v>
      </c>
      <c r="BT4" s="11" t="s">
        <v>0</v>
      </c>
      <c r="BU4" s="11" t="s">
        <v>1</v>
      </c>
      <c r="BV4" s="11" t="s">
        <v>2</v>
      </c>
      <c r="BW4" s="11" t="s">
        <v>3</v>
      </c>
      <c r="BX4" s="11" t="s">
        <v>4</v>
      </c>
      <c r="BY4" s="11" t="s">
        <v>5</v>
      </c>
      <c r="BZ4" s="11" t="s">
        <v>6</v>
      </c>
      <c r="CA4" s="11" t="s">
        <v>7</v>
      </c>
      <c r="CB4" s="11" t="s">
        <v>8</v>
      </c>
      <c r="CC4" s="11" t="s">
        <v>9</v>
      </c>
      <c r="CD4" s="11" t="s">
        <v>10</v>
      </c>
      <c r="CE4" s="11" t="s">
        <v>11</v>
      </c>
      <c r="CF4" s="11" t="s">
        <v>12</v>
      </c>
      <c r="CG4" s="11" t="s">
        <v>13</v>
      </c>
      <c r="CH4" s="11" t="s">
        <v>40</v>
      </c>
      <c r="CI4" s="11" t="s">
        <v>14</v>
      </c>
      <c r="CJ4" s="11" t="s">
        <v>42</v>
      </c>
      <c r="CK4" s="11" t="s">
        <v>15</v>
      </c>
      <c r="CL4" s="11" t="s">
        <v>41</v>
      </c>
      <c r="CM4" s="11" t="s">
        <v>16</v>
      </c>
      <c r="CN4" s="40"/>
      <c r="CO4" s="40"/>
      <c r="CP4" s="20" t="s">
        <v>17</v>
      </c>
      <c r="CQ4" s="11" t="s">
        <v>0</v>
      </c>
      <c r="CR4" s="11" t="s">
        <v>1</v>
      </c>
      <c r="CS4" s="11" t="s">
        <v>2</v>
      </c>
      <c r="CT4" s="11" t="s">
        <v>3</v>
      </c>
      <c r="CU4" s="11" t="s">
        <v>4</v>
      </c>
      <c r="CV4" s="11" t="s">
        <v>5</v>
      </c>
      <c r="CW4" s="11" t="s">
        <v>6</v>
      </c>
      <c r="CX4" s="11" t="s">
        <v>7</v>
      </c>
      <c r="CY4" s="11" t="s">
        <v>8</v>
      </c>
      <c r="CZ4" s="11" t="s">
        <v>9</v>
      </c>
      <c r="DA4" s="11" t="s">
        <v>10</v>
      </c>
      <c r="DB4" s="11" t="s">
        <v>11</v>
      </c>
      <c r="DC4" s="11" t="s">
        <v>12</v>
      </c>
      <c r="DD4" s="11" t="s">
        <v>13</v>
      </c>
      <c r="DE4" s="11" t="s">
        <v>40</v>
      </c>
      <c r="DF4" s="11" t="s">
        <v>14</v>
      </c>
      <c r="DG4" s="11" t="s">
        <v>42</v>
      </c>
      <c r="DH4" s="11" t="s">
        <v>15</v>
      </c>
      <c r="DI4" s="11" t="s">
        <v>41</v>
      </c>
      <c r="DJ4" s="11" t="s">
        <v>16</v>
      </c>
      <c r="DK4" s="40"/>
      <c r="DL4" s="40"/>
      <c r="DM4" s="20" t="s">
        <v>26</v>
      </c>
      <c r="DN4" s="11" t="s">
        <v>0</v>
      </c>
      <c r="DO4" s="11" t="s">
        <v>1</v>
      </c>
      <c r="DP4" s="11" t="s">
        <v>2</v>
      </c>
      <c r="DQ4" s="11" t="s">
        <v>3</v>
      </c>
      <c r="DR4" s="11" t="s">
        <v>4</v>
      </c>
      <c r="DS4" s="11" t="s">
        <v>5</v>
      </c>
      <c r="DT4" s="11" t="s">
        <v>6</v>
      </c>
      <c r="DU4" s="11" t="s">
        <v>7</v>
      </c>
      <c r="DV4" s="11" t="s">
        <v>8</v>
      </c>
      <c r="DW4" s="11" t="s">
        <v>9</v>
      </c>
      <c r="DX4" s="11" t="s">
        <v>10</v>
      </c>
      <c r="DY4" s="11" t="s">
        <v>11</v>
      </c>
      <c r="DZ4" s="11" t="s">
        <v>12</v>
      </c>
      <c r="EA4" s="11" t="s">
        <v>13</v>
      </c>
      <c r="EB4" s="11" t="s">
        <v>40</v>
      </c>
      <c r="EC4" s="11" t="s">
        <v>14</v>
      </c>
      <c r="ED4" s="11" t="s">
        <v>42</v>
      </c>
      <c r="EE4" s="11" t="s">
        <v>15</v>
      </c>
      <c r="EF4" s="11" t="s">
        <v>41</v>
      </c>
      <c r="EG4" s="11" t="s">
        <v>16</v>
      </c>
    </row>
    <row r="5" spans="2:137" x14ac:dyDescent="0.25">
      <c r="B5" s="11">
        <v>1</v>
      </c>
      <c r="C5" s="2">
        <f>IF(squadre!$D3=1,portieri!$D3,IF(squadre!$G3=1,portieri!$G3,portieri!$D3))</f>
        <v>6</v>
      </c>
      <c r="D5" s="2">
        <f>IF(squadre!$H3=1,portieri!$H3,IF(squadre!$E3=1,portieri!$E3,portieri!$H3))</f>
        <v>6</v>
      </c>
      <c r="E5" s="2">
        <f>IF(squadre!$I3=1,portieri!$I3,IF(squadre!$S3=1,portieri!$S3,portieri!$I3))</f>
        <v>7</v>
      </c>
      <c r="F5" s="2">
        <f>IF(squadre!$F3=1,portieri!$F3,IF(squadre!$O3=1,portieri!$O3,portieri!$F3))</f>
        <v>5.5</v>
      </c>
      <c r="G5" s="2">
        <f>IF(squadre!$P3=1,portieri!$P3,IF(squadre!$T3=1,portieri!$T3,portieri!$P3))</f>
        <v>6</v>
      </c>
      <c r="H5" s="2">
        <f>IF(squadre!$C3=1,portieri!$C3,IF(squadre!$F3=1,portieri!$F3,portieri!$C3))</f>
        <v>6</v>
      </c>
      <c r="I5" s="2">
        <f>IF(squadre!$D3=1,portieri!$D3,IF(squadre!$I3=1,portieri!$I3,portieri!$D3))</f>
        <v>7</v>
      </c>
      <c r="J5" s="2">
        <f>IF(squadre!$H3=1,portieri!$H3,IF(squadre!$C3=1,portieri!$C3,portieri!$H3))</f>
        <v>6</v>
      </c>
      <c r="K5" s="2">
        <f>IF(squadre!$S3=1,portieri!$S3,IF(squadre!$G3=1,portieri!$G3,portieri!$S3))</f>
        <v>6</v>
      </c>
      <c r="L5" s="2">
        <f>IF(squadre!$U3=1,portieri!$U3,IF(squadre!$V3=1,portieri!$V3,portieri!$U3))</f>
        <v>6</v>
      </c>
      <c r="M5" s="2">
        <f>IF(squadre!$N3=1,portieri!$N3,IF(squadre!$C3=1,portieri!$C3,portieri!$N3))</f>
        <v>6</v>
      </c>
      <c r="N5" s="2">
        <f>IF(squadre!$U3=1,portieri!$U3,IF(squadre!$K3=1,portieri!$K3,portieri!$U3))</f>
        <v>6.5</v>
      </c>
      <c r="O5" s="2">
        <f>IF(squadre!$L3=1,portieri!$L3,IF(squadre!$R3=1,portieri!$R3,portieri!$L3))</f>
        <v>6</v>
      </c>
      <c r="P5" s="2">
        <f>IF(squadre!$J3=1,portieri!$J3,IF(squadre!$M3=1,portieri!$M3,portieri!$J3))</f>
        <v>6</v>
      </c>
      <c r="Q5" s="2">
        <f>IF(squadre!$L3=1,portieri!$L3,IF(squadre!$T3=1,portieri!$T3,portieri!$L3))</f>
        <v>6</v>
      </c>
      <c r="R5" s="2">
        <f>IF(squadre!$P3=1,portieri!$P3,IF(squadre!$R3=1,portieri!$R3,portieri!$P3))</f>
        <v>6</v>
      </c>
      <c r="S5" s="2">
        <f>IF(squadre!$N3=1,portieri!$N3,IF(squadre!$E3=1,portieri!$E3,portieri!$N3))</f>
        <v>6.5</v>
      </c>
      <c r="T5" s="2">
        <f>IF(squadre!$N3=1,portieri!$N3,IF(squadre!$O3=1,portieri!$O3,portieri!$N3))</f>
        <v>5.5</v>
      </c>
      <c r="U5" s="2">
        <f>IF(squadre!$V3=1,portieri!$V3,IF(squadre!$R3=1,portieri!$R3,portieri!$V3))</f>
        <v>6</v>
      </c>
      <c r="V5" s="2">
        <f>IF(squadre!$D3=1,portieri!$D3,IF(squadre!$M3=1,portieri!$M3,portieri!$D3))</f>
        <v>6</v>
      </c>
      <c r="Y5" s="11">
        <v>1</v>
      </c>
      <c r="Z5" s="33">
        <f>IF(squadre!$D3=1,portieri!$AD3,IF(squadre!$G3=1,portieri!$AG3,portieri!$AD3))</f>
        <v>0</v>
      </c>
      <c r="AA5" s="33">
        <f>IF(squadre!$H3=1,portieri!$AH3,IF(squadre!$E3=1,portieri!$AE3,portieri!$AH3))</f>
        <v>1</v>
      </c>
      <c r="AB5" s="33">
        <f>IF(squadre!$I3=1,portieri!$AI3,IF(squadre!$S3=1,portieri!$AS3,portieri!$AI3))</f>
        <v>0</v>
      </c>
      <c r="AC5" s="33">
        <f>IF(squadre!$F3=1,portieri!$AF3,IF(squadre!$O3=1,portieri!$AO3,portieri!$AF3))</f>
        <v>3</v>
      </c>
      <c r="AD5" s="33">
        <f>IF(squadre!$P3=1,portieri!AP3,IF(squadre!$T3=1,portieri!$AT3,portieri!$AP3))</f>
        <v>0</v>
      </c>
      <c r="AE5" s="33">
        <f>IF(squadre!$C3=1,portieri!$AC3,IF(squadre!$F3=1,portieri!$AF3,portieri!$AC3))</f>
        <v>1</v>
      </c>
      <c r="AF5" s="33">
        <f>IF(squadre!$D3=1,portieri!$AD3,IF(squadre!$I3=1,portieri!$AI3,portieri!$AD3))</f>
        <v>0</v>
      </c>
      <c r="AG5" s="33">
        <f>IF(squadre!$H3=1,portieri!$AH3,IF(squadre!$C3=1,portieri!$AC3,portieri!$AH3))</f>
        <v>1</v>
      </c>
      <c r="AH5" s="33">
        <f>IF(squadre!$S3=1,portieri!$AS3,IF(squadre!$G3=1,portieri!$AG3,portieri!$AS3))</f>
        <v>0</v>
      </c>
      <c r="AI5" s="33">
        <f>IF(squadre!$U3=1,portieri!$AU3,IF(squadre!$V3=1,portieri!$AV3,portieri!$AU3))</f>
        <v>0</v>
      </c>
      <c r="AJ5" s="33">
        <f>IF(squadre!$N3=1,portieri!$AN3,IF(squadre!$C3=1,portieri!$AC3,portieri!$AN3))</f>
        <v>1</v>
      </c>
      <c r="AK5" s="33">
        <f>IF(squadre!$U3=1,portieri!$AU3,IF(squadre!$K3=1,portieri!$AK3,portieri!$AU3))</f>
        <v>0</v>
      </c>
      <c r="AL5" s="33">
        <f>IF(squadre!$L3=1,portieri!$AL3,IF(squadre!$R3=1,portieri!$AR3,portieri!$AL3))</f>
        <v>2</v>
      </c>
      <c r="AM5" s="33">
        <f>IF(squadre!$J3=1,portieri!$AJ3,IF(squadre!$M3=1,portieri!$AM3,portieri!$AJ3))</f>
        <v>1</v>
      </c>
      <c r="AN5" s="33">
        <f>IF(squadre!$L3=1,portieri!$AL3,IF(squadre!$T3=1,portieri!$AT3,portieri!$AL3))</f>
        <v>0</v>
      </c>
      <c r="AO5" s="33">
        <f>IF(squadre!$P3=1,portieri!$AP3,IF(squadre!$R3=1,portieri!$AR3,portieri!$AP3))</f>
        <v>2</v>
      </c>
      <c r="AP5" s="33">
        <f>IF(squadre!$N3=1,portieri!$AN3,IF(squadre!$E3=1,portieri!$AE3,portieri!$AN3))</f>
        <v>0</v>
      </c>
      <c r="AQ5" s="33">
        <f>IF(squadre!$N3=1,portieri!$AN3,IF(squadre!$O3=1,portieri!$AO3,portieri!$AN3))</f>
        <v>3</v>
      </c>
      <c r="AR5" s="33">
        <f>IF(squadre!$V3=1,portieri!$AV3,IF(squadre!$R3=1,portieri!$AR3,portieri!$AV3))</f>
        <v>2</v>
      </c>
      <c r="AS5" s="33">
        <f>IF(squadre!$D3=1,portieri!$AD3,IF(squadre!$M3=1,portieri!$AM3,portieri!$AD3))</f>
        <v>1</v>
      </c>
      <c r="AV5" s="11">
        <v>1</v>
      </c>
      <c r="AW5" s="2">
        <f>portieri!C3</f>
        <v>6</v>
      </c>
      <c r="AX5" s="2">
        <f>portieri!D3</f>
        <v>5.5</v>
      </c>
      <c r="AY5" s="2">
        <f>portieri!E3</f>
        <v>6.5</v>
      </c>
      <c r="AZ5" s="2">
        <f>portieri!F3</f>
        <v>6</v>
      </c>
      <c r="BA5" s="2">
        <f>portieri!G3</f>
        <v>6</v>
      </c>
      <c r="BB5" s="2">
        <f>portieri!H3</f>
        <v>6</v>
      </c>
      <c r="BC5" s="2">
        <f>portieri!I3</f>
        <v>7</v>
      </c>
      <c r="BD5" s="2">
        <f>portieri!J3</f>
        <v>7</v>
      </c>
      <c r="BE5" s="2">
        <f>portieri!K3</f>
        <v>6.5</v>
      </c>
      <c r="BF5" s="2">
        <f>portieri!L3</f>
        <v>7</v>
      </c>
      <c r="BG5" s="2">
        <f>portieri!M3</f>
        <v>6</v>
      </c>
      <c r="BH5" s="2">
        <f>portieri!N3</f>
        <v>6.5</v>
      </c>
      <c r="BI5" s="2">
        <f>portieri!O3</f>
        <v>5.5</v>
      </c>
      <c r="BJ5" s="2">
        <f>portieri!P3</f>
        <v>6.5</v>
      </c>
      <c r="BK5" s="2">
        <f>portieri!Q3</f>
        <v>6.5</v>
      </c>
      <c r="BL5" s="2">
        <f>portieri!R3</f>
        <v>6</v>
      </c>
      <c r="BM5" s="2">
        <f>portieri!S3</f>
        <v>6.5</v>
      </c>
      <c r="BN5" s="2">
        <f>portieri!T3</f>
        <v>6</v>
      </c>
      <c r="BO5" s="2">
        <f>portieri!U3</f>
        <v>6</v>
      </c>
      <c r="BP5" s="2">
        <f>portieri!V3</f>
        <v>6.5</v>
      </c>
      <c r="BS5" s="11">
        <v>1</v>
      </c>
      <c r="BT5" s="33">
        <f>portieri!AC3</f>
        <v>1</v>
      </c>
      <c r="BU5" s="33">
        <f>portieri!AD3</f>
        <v>2</v>
      </c>
      <c r="BV5" s="33">
        <f>portieri!AE3</f>
        <v>2</v>
      </c>
      <c r="BW5" s="33">
        <f>portieri!AF3</f>
        <v>2</v>
      </c>
      <c r="BX5" s="33">
        <f>portieri!AG3</f>
        <v>0</v>
      </c>
      <c r="BY5" s="33">
        <f>portieri!AH3</f>
        <v>1</v>
      </c>
      <c r="BZ5" s="33">
        <f>portieri!AI3</f>
        <v>0</v>
      </c>
      <c r="CA5" s="33">
        <f>portieri!AJ3</f>
        <v>0</v>
      </c>
      <c r="CB5" s="33">
        <f>portieri!AK3</f>
        <v>0</v>
      </c>
      <c r="CC5" s="33">
        <f>portieri!AL3</f>
        <v>0</v>
      </c>
      <c r="CD5" s="33">
        <f>portieri!AM3</f>
        <v>1</v>
      </c>
      <c r="CE5" s="33">
        <f>portieri!AN3</f>
        <v>0</v>
      </c>
      <c r="CF5" s="33">
        <f>portieri!AO3</f>
        <v>3</v>
      </c>
      <c r="CG5" s="33">
        <f>portieri!AP3</f>
        <v>2</v>
      </c>
      <c r="CH5" s="33">
        <f>portieri!AQ3</f>
        <v>3</v>
      </c>
      <c r="CI5" s="33">
        <f>portieri!AR3</f>
        <v>2</v>
      </c>
      <c r="CJ5" s="33">
        <f>portieri!AS3</f>
        <v>0</v>
      </c>
      <c r="CK5" s="33">
        <f>portieri!AT3</f>
        <v>0</v>
      </c>
      <c r="CL5" s="33">
        <f>portieri!AU3</f>
        <v>0</v>
      </c>
      <c r="CM5" s="33">
        <f>portieri!AV3</f>
        <v>2</v>
      </c>
      <c r="CP5" s="11">
        <v>1</v>
      </c>
      <c r="CQ5" s="33">
        <f>IF(squadre!C3=1, BT5, "-")</f>
        <v>1</v>
      </c>
      <c r="CR5" s="33" t="str">
        <f>IF(squadre!D3=1, BU5, "-")</f>
        <v>-</v>
      </c>
      <c r="CS5" s="33" t="str">
        <f>IF(squadre!E3=1, BV5, "-")</f>
        <v>-</v>
      </c>
      <c r="CT5" s="33" t="str">
        <f>IF(squadre!F3=1, BW5, "-")</f>
        <v>-</v>
      </c>
      <c r="CU5" s="33">
        <f>IF(squadre!G3=1, BX5, "-")</f>
        <v>0</v>
      </c>
      <c r="CV5" s="33">
        <f>IF(squadre!H3=1, BY5, "-")</f>
        <v>1</v>
      </c>
      <c r="CW5" s="33">
        <f>IF(squadre!I3=1, BZ5, "-")</f>
        <v>0</v>
      </c>
      <c r="CX5" s="33" t="str">
        <f>IF(squadre!J3=1, CA5, "-")</f>
        <v>-</v>
      </c>
      <c r="CY5" s="33">
        <f>IF(squadre!K3=1, CB5, "-")</f>
        <v>0</v>
      </c>
      <c r="CZ5" s="33" t="str">
        <f>IF(squadre!L3=1, CC5, "-")</f>
        <v>-</v>
      </c>
      <c r="DA5" s="33">
        <f>IF(squadre!M3=1, CD5, "-")</f>
        <v>1</v>
      </c>
      <c r="DB5" s="33" t="str">
        <f>IF(squadre!N3=1, CE5, "-")</f>
        <v>-</v>
      </c>
      <c r="DC5" s="33">
        <f>IF(squadre!O3=1, CF5, "-")</f>
        <v>3</v>
      </c>
      <c r="DD5" s="33" t="str">
        <f>IF(squadre!P3=1, CG5, "-")</f>
        <v>-</v>
      </c>
      <c r="DE5" s="33">
        <f>IF(squadre!Q3=1, CH5, "-")</f>
        <v>3</v>
      </c>
      <c r="DF5" s="33">
        <f>IF(squadre!R3=1, CI5, "-")</f>
        <v>2</v>
      </c>
      <c r="DG5" s="33" t="str">
        <f>IF(squadre!S3=1, CJ5, "-")</f>
        <v>-</v>
      </c>
      <c r="DH5" s="33">
        <f>IF(squadre!T3=1, CK5, "-")</f>
        <v>0</v>
      </c>
      <c r="DI5" s="33" t="str">
        <f>IF(squadre!U3=1, CL5, "-")</f>
        <v>-</v>
      </c>
      <c r="DJ5" s="33" t="str">
        <f>IF(squadre!V3=1, CM5, "-")</f>
        <v>-</v>
      </c>
      <c r="DM5" s="11">
        <v>1</v>
      </c>
      <c r="DN5" s="33" t="str">
        <f>IF(squadre!C3=0, BT5, "-")</f>
        <v>-</v>
      </c>
      <c r="DO5" s="33">
        <f>IF(squadre!D3=0, BU5, "-")</f>
        <v>2</v>
      </c>
      <c r="DP5" s="33">
        <f>IF(squadre!E3=0, BV5, "-")</f>
        <v>2</v>
      </c>
      <c r="DQ5" s="33">
        <f>IF(squadre!F3=0, BW5, "-")</f>
        <v>2</v>
      </c>
      <c r="DR5" s="33" t="str">
        <f>IF(squadre!G3=0, BX5, "-")</f>
        <v>-</v>
      </c>
      <c r="DS5" s="33" t="str">
        <f>IF(squadre!H3=0, BY5, "-")</f>
        <v>-</v>
      </c>
      <c r="DT5" s="33" t="str">
        <f>IF(squadre!I3=0, BZ5, "-")</f>
        <v>-</v>
      </c>
      <c r="DU5" s="33">
        <f>IF(squadre!J3=0, CA5, "-")</f>
        <v>0</v>
      </c>
      <c r="DV5" s="33" t="str">
        <f>IF(squadre!K3=0, CB5, "-")</f>
        <v>-</v>
      </c>
      <c r="DW5" s="33">
        <f>IF(squadre!L3=0, CC5, "-")</f>
        <v>0</v>
      </c>
      <c r="DX5" s="33" t="str">
        <f>IF(squadre!M3=0, CD5, "-")</f>
        <v>-</v>
      </c>
      <c r="DY5" s="33">
        <f>IF(squadre!N3=0, CE5, "-")</f>
        <v>0</v>
      </c>
      <c r="DZ5" s="33" t="str">
        <f>IF(squadre!O3=0, CF5, "-")</f>
        <v>-</v>
      </c>
      <c r="EA5" s="33">
        <f>IF(squadre!P3=0, CG5, "-")</f>
        <v>2</v>
      </c>
      <c r="EB5" s="33" t="str">
        <f>IF(squadre!Q3=0, CH5, "-")</f>
        <v>-</v>
      </c>
      <c r="EC5" s="33" t="str">
        <f>IF(squadre!R3=0, CI5, "-")</f>
        <v>-</v>
      </c>
      <c r="ED5" s="33">
        <f>IF(squadre!S3=0, CJ5, "-")</f>
        <v>0</v>
      </c>
      <c r="EE5" s="33" t="str">
        <f>IF(squadre!T3=0, CK5, "-")</f>
        <v>-</v>
      </c>
      <c r="EF5" s="33">
        <f>IF(squadre!U3=0, CL5, "-")</f>
        <v>0</v>
      </c>
      <c r="EG5" s="33">
        <f>IF(squadre!V3=0, CM5, "-")</f>
        <v>2</v>
      </c>
    </row>
    <row r="6" spans="2:137" x14ac:dyDescent="0.25">
      <c r="B6" s="11">
        <v>2</v>
      </c>
      <c r="C6" s="2">
        <f>IF(squadre!$D4=1,portieri!$D4,IF(squadre!$G4=1,portieri!$G4,portieri!$D4))</f>
        <v>4</v>
      </c>
      <c r="D6" s="2">
        <f>IF(squadre!$H4=1,portieri!$H4,IF(squadre!$E4=1,portieri!$E4,portieri!$H4))</f>
        <v>6.5</v>
      </c>
      <c r="E6" s="2">
        <f>IF(squadre!$I4=1,portieri!$I4,IF(squadre!$S4=1,portieri!$S4,portieri!$I4))</f>
        <v>6.5</v>
      </c>
      <c r="F6" s="2">
        <f>IF(squadre!$F4=1,portieri!$F4,IF(squadre!$O4=1,portieri!$O4,portieri!$F4))</f>
        <v>7.5</v>
      </c>
      <c r="G6" s="2">
        <f>IF(squadre!$P4=1,portieri!$P4,IF(squadre!$T4=1,portieri!$T4,portieri!$P4))</f>
        <v>6</v>
      </c>
      <c r="H6" s="2">
        <f>IF(squadre!$C4=1,portieri!$C4,IF(squadre!$F4=1,portieri!$F4,portieri!$C4))</f>
        <v>7.5</v>
      </c>
      <c r="I6" s="2">
        <f>IF(squadre!$D4=1,portieri!$D4,IF(squadre!$I4=1,portieri!$I4,portieri!$D4))</f>
        <v>4</v>
      </c>
      <c r="J6" s="2">
        <f>IF(squadre!$H4=1,portieri!$H4,IF(squadre!$C4=1,portieri!$C4,portieri!$H4))</f>
        <v>5.5</v>
      </c>
      <c r="K6" s="2">
        <f>IF(squadre!$S4=1,portieri!$S4,IF(squadre!$G4=1,portieri!$G4,portieri!$S4))</f>
        <v>6.5</v>
      </c>
      <c r="L6" s="2">
        <f>IF(squadre!$U4=1,portieri!$U4,IF(squadre!$V4=1,portieri!$V4,portieri!$U4))</f>
        <v>6</v>
      </c>
      <c r="M6" s="2">
        <f>IF(squadre!$N4=1,portieri!$N4,IF(squadre!$C4=1,portieri!$C4,portieri!$N4))</f>
        <v>5.5</v>
      </c>
      <c r="N6" s="2">
        <f>IF(squadre!$U4=1,portieri!$U4,IF(squadre!$K4=1,portieri!$K4,portieri!$U4))</f>
        <v>6</v>
      </c>
      <c r="O6" s="2">
        <f>IF(squadre!$L4=1,portieri!$L4,IF(squadre!$R4=1,portieri!$R4,portieri!$L4))</f>
        <v>6.5</v>
      </c>
      <c r="P6" s="2">
        <f>IF(squadre!$J4=1,portieri!$J4,IF(squadre!$M4=1,portieri!$M4,portieri!$J4))</f>
        <v>5.5</v>
      </c>
      <c r="Q6" s="2">
        <f>IF(squadre!$L4=1,portieri!$L4,IF(squadre!$T4=1,portieri!$T4,portieri!$L4))</f>
        <v>6.5</v>
      </c>
      <c r="R6" s="2">
        <f>IF(squadre!$P4=1,portieri!$P4,IF(squadre!$R4=1,portieri!$R4,portieri!$P4))</f>
        <v>6</v>
      </c>
      <c r="S6" s="2">
        <f>IF(squadre!$N4=1,portieri!$N4,IF(squadre!$E4=1,portieri!$E4,portieri!$N4))</f>
        <v>5.5</v>
      </c>
      <c r="T6" s="2">
        <f>IF(squadre!$N4=1,portieri!$N4,IF(squadre!$O4=1,portieri!$O4,portieri!$N4))</f>
        <v>5.5</v>
      </c>
      <c r="U6" s="2">
        <f>IF(squadre!$V4=1,portieri!$V4,IF(squadre!$R4=1,portieri!$R4,portieri!$V4))</f>
        <v>5.5</v>
      </c>
      <c r="V6" s="2">
        <f>IF(squadre!$D4=1,portieri!$D4,IF(squadre!$M4=1,portieri!$M4,portieri!$D4))</f>
        <v>4</v>
      </c>
      <c r="Y6" s="11">
        <v>2</v>
      </c>
      <c r="Z6" s="33">
        <f>IF(squadre!$D4=1,portieri!$AD4,IF(squadre!$G4=1,portieri!$AG4,portieri!$AD4))</f>
        <v>3</v>
      </c>
      <c r="AA6" s="33">
        <f>IF(squadre!$H4=1,portieri!$AH4,IF(squadre!$E4=1,portieri!$AE4,portieri!$AH4))</f>
        <v>1</v>
      </c>
      <c r="AB6" s="33">
        <f>IF(squadre!$I4=1,portieri!$AI4,IF(squadre!$S4=1,portieri!$AS4,portieri!$AI4))</f>
        <v>1</v>
      </c>
      <c r="AC6" s="33">
        <f>IF(squadre!$F4=1,portieri!$AF4,IF(squadre!$O4=1,portieri!$AO4,portieri!$AF4))</f>
        <v>2</v>
      </c>
      <c r="AD6" s="33">
        <f>IF(squadre!$P4=1,portieri!AP4,IF(squadre!$T4=1,portieri!$AT4,portieri!$AP4))</f>
        <v>0</v>
      </c>
      <c r="AE6" s="33">
        <f>IF(squadre!$C4=1,portieri!$AC4,IF(squadre!$F4=1,portieri!$AF4,portieri!$AC4))</f>
        <v>2</v>
      </c>
      <c r="AF6" s="33">
        <f>IF(squadre!$D4=1,portieri!$AD4,IF(squadre!$I4=1,portieri!$AI4,portieri!$AD4))</f>
        <v>3</v>
      </c>
      <c r="AG6" s="33">
        <f>IF(squadre!$H4=1,portieri!$AH4,IF(squadre!$C4=1,portieri!$AC4,portieri!$AH4))</f>
        <v>2</v>
      </c>
      <c r="AH6" s="33">
        <f>IF(squadre!$S4=1,portieri!$AS4,IF(squadre!$G4=1,portieri!$AG4,portieri!$AS4))</f>
        <v>1</v>
      </c>
      <c r="AI6" s="33">
        <f>IF(squadre!$U4=1,portieri!$AU4,IF(squadre!$V4=1,portieri!$AV4,portieri!$AU4))</f>
        <v>0</v>
      </c>
      <c r="AJ6" s="33">
        <f>IF(squadre!$N4=1,portieri!$AN4,IF(squadre!$C4=1,portieri!$AC4,portieri!$AN4))</f>
        <v>1</v>
      </c>
      <c r="AK6" s="33">
        <f>IF(squadre!$U4=1,portieri!$AU4,IF(squadre!$K4=1,portieri!$AK4,portieri!$AU4))</f>
        <v>0</v>
      </c>
      <c r="AL6" s="33">
        <f>IF(squadre!$L4=1,portieri!$AL4,IF(squadre!$R4=1,portieri!$AR4,portieri!$AL4))</f>
        <v>0</v>
      </c>
      <c r="AM6" s="33">
        <f>IF(squadre!$J4=1,portieri!$AJ4,IF(squadre!$M4=1,portieri!$AM4,portieri!$AJ4))</f>
        <v>3</v>
      </c>
      <c r="AN6" s="33">
        <f>IF(squadre!$L4=1,portieri!$AL4,IF(squadre!$T4=1,portieri!$AT4,portieri!$AL4))</f>
        <v>0</v>
      </c>
      <c r="AO6" s="33">
        <f>IF(squadre!$P4=1,portieri!$AP4,IF(squadre!$R4=1,portieri!$AR4,portieri!$AP4))</f>
        <v>0</v>
      </c>
      <c r="AP6" s="33">
        <f>IF(squadre!$N4=1,portieri!$AN4,IF(squadre!$E4=1,portieri!$AE4,portieri!$AN4))</f>
        <v>1</v>
      </c>
      <c r="AQ6" s="33">
        <f>IF(squadre!$N4=1,portieri!$AN4,IF(squadre!$O4=1,portieri!$AO4,portieri!$AN4))</f>
        <v>1</v>
      </c>
      <c r="AR6" s="33">
        <f>IF(squadre!$V4=1,portieri!$AV4,IF(squadre!$R4=1,portieri!$AR4,portieri!$AV4))</f>
        <v>4</v>
      </c>
      <c r="AS6" s="33">
        <f>IF(squadre!$D4=1,portieri!$AD4,IF(squadre!$M4=1,portieri!$AM4,portieri!$AD4))</f>
        <v>3</v>
      </c>
      <c r="AV6" s="11">
        <v>2</v>
      </c>
      <c r="AW6" s="2">
        <f>portieri!C4</f>
        <v>8.5</v>
      </c>
      <c r="AX6" s="2">
        <f>portieri!D4</f>
        <v>4</v>
      </c>
      <c r="AY6" s="2">
        <f>portieri!E4</f>
        <v>6.5</v>
      </c>
      <c r="AZ6" s="2">
        <f>portieri!F4</f>
        <v>7.5</v>
      </c>
      <c r="BA6" s="2">
        <f>portieri!G4</f>
        <v>6</v>
      </c>
      <c r="BB6" s="2">
        <f>portieri!H4</f>
        <v>5.5</v>
      </c>
      <c r="BC6" s="2">
        <f>portieri!I4</f>
        <v>5.5</v>
      </c>
      <c r="BD6" s="2">
        <f>portieri!J4</f>
        <v>5.5</v>
      </c>
      <c r="BE6" s="2">
        <f>portieri!K4</f>
        <v>6</v>
      </c>
      <c r="BF6" s="2">
        <f>portieri!L4</f>
        <v>6.5</v>
      </c>
      <c r="BG6" s="2">
        <f>portieri!M4</f>
        <v>6</v>
      </c>
      <c r="BH6" s="2">
        <f>portieri!N4</f>
        <v>5.5</v>
      </c>
      <c r="BI6" s="2">
        <f>portieri!O4</f>
        <v>5</v>
      </c>
      <c r="BJ6" s="2">
        <f>portieri!P4</f>
        <v>6</v>
      </c>
      <c r="BK6" s="2">
        <f>portieri!Q4</f>
        <v>7</v>
      </c>
      <c r="BL6" s="2">
        <f>portieri!R4</f>
        <v>6.5</v>
      </c>
      <c r="BM6" s="2">
        <f>portieri!S4</f>
        <v>6.5</v>
      </c>
      <c r="BN6" s="2">
        <f>portieri!T4</f>
        <v>6.5</v>
      </c>
      <c r="BO6" s="2">
        <f>portieri!U4</f>
        <v>6</v>
      </c>
      <c r="BP6" s="2">
        <f>portieri!V4</f>
        <v>5.5</v>
      </c>
      <c r="BS6" s="11">
        <v>2</v>
      </c>
      <c r="BT6" s="33">
        <f>portieri!AC4</f>
        <v>1</v>
      </c>
      <c r="BU6" s="33">
        <f>portieri!AD4</f>
        <v>3</v>
      </c>
      <c r="BV6" s="33">
        <f>portieri!AE4</f>
        <v>1</v>
      </c>
      <c r="BW6" s="33">
        <f>portieri!AF4</f>
        <v>2</v>
      </c>
      <c r="BX6" s="33">
        <f>portieri!AG4</f>
        <v>2</v>
      </c>
      <c r="BY6" s="33">
        <f>portieri!AH4</f>
        <v>2</v>
      </c>
      <c r="BZ6" s="33">
        <f>portieri!AI4</f>
        <v>3</v>
      </c>
      <c r="CA6" s="33">
        <f>portieri!AJ4</f>
        <v>3</v>
      </c>
      <c r="CB6" s="33">
        <f>portieri!AK4</f>
        <v>1</v>
      </c>
      <c r="CC6" s="33">
        <f>portieri!AL4</f>
        <v>0</v>
      </c>
      <c r="CD6" s="33">
        <f>portieri!AM4</f>
        <v>1</v>
      </c>
      <c r="CE6" s="33">
        <f>portieri!AN4</f>
        <v>1</v>
      </c>
      <c r="CF6" s="33">
        <f>portieri!AO4</f>
        <v>3</v>
      </c>
      <c r="CG6" s="33">
        <f>portieri!AP4</f>
        <v>0</v>
      </c>
      <c r="CH6" s="33">
        <f>portieri!AQ4</f>
        <v>3</v>
      </c>
      <c r="CI6" s="33">
        <f>portieri!AR4</f>
        <v>1</v>
      </c>
      <c r="CJ6" s="33">
        <f>portieri!AS4</f>
        <v>1</v>
      </c>
      <c r="CK6" s="33">
        <f>portieri!AT4</f>
        <v>2</v>
      </c>
      <c r="CL6" s="33">
        <f>portieri!AU4</f>
        <v>0</v>
      </c>
      <c r="CM6" s="33">
        <f>portieri!AV4</f>
        <v>4</v>
      </c>
      <c r="CP6" s="11">
        <v>2</v>
      </c>
      <c r="CQ6" s="33" t="str">
        <f>IF(squadre!C4=1, BT6, "-")</f>
        <v>-</v>
      </c>
      <c r="CR6" s="33">
        <f>IF(squadre!D4=1, BU6, "-")</f>
        <v>3</v>
      </c>
      <c r="CS6" s="33">
        <f>IF(squadre!E4=1, BV6, "-")</f>
        <v>1</v>
      </c>
      <c r="CT6" s="33">
        <f>IF(squadre!F4=1, BW6, "-")</f>
        <v>2</v>
      </c>
      <c r="CU6" s="33" t="str">
        <f>IF(squadre!G4=1, BX6, "-")</f>
        <v>-</v>
      </c>
      <c r="CV6" s="33" t="str">
        <f>IF(squadre!H4=1, BY6, "-")</f>
        <v>-</v>
      </c>
      <c r="CW6" s="33" t="str">
        <f>IF(squadre!I4=1, BZ6, "-")</f>
        <v>-</v>
      </c>
      <c r="CX6" s="33">
        <f>IF(squadre!J4=1, CA6, "-")</f>
        <v>3</v>
      </c>
      <c r="CY6" s="33" t="str">
        <f>IF(squadre!K4=1, CB6, "-")</f>
        <v>-</v>
      </c>
      <c r="CZ6" s="33">
        <f>IF(squadre!L4=1, CC6, "-")</f>
        <v>0</v>
      </c>
      <c r="DA6" s="33" t="str">
        <f>IF(squadre!M4=1, CD6, "-")</f>
        <v>-</v>
      </c>
      <c r="DB6" s="33">
        <f>IF(squadre!N4=1, CE6, "-")</f>
        <v>1</v>
      </c>
      <c r="DC6" s="33" t="str">
        <f>IF(squadre!O4=1, CF6, "-")</f>
        <v>-</v>
      </c>
      <c r="DD6" s="33">
        <f>IF(squadre!P4=1, CG6, "-")</f>
        <v>0</v>
      </c>
      <c r="DE6" s="33" t="str">
        <f>IF(squadre!Q4=1, CH6, "-")</f>
        <v>-</v>
      </c>
      <c r="DF6" s="33" t="str">
        <f>IF(squadre!R4=1, CI6, "-")</f>
        <v>-</v>
      </c>
      <c r="DG6" s="33">
        <f>IF(squadre!S4=1, CJ6, "-")</f>
        <v>1</v>
      </c>
      <c r="DH6" s="33" t="str">
        <f>IF(squadre!T4=1, CK6, "-")</f>
        <v>-</v>
      </c>
      <c r="DI6" s="33">
        <f>IF(squadre!U4=1, CL6, "-")</f>
        <v>0</v>
      </c>
      <c r="DJ6" s="33">
        <f>IF(squadre!V4=1, CM6, "-")</f>
        <v>4</v>
      </c>
      <c r="DM6" s="11">
        <v>2</v>
      </c>
      <c r="DN6" s="33">
        <f>IF(squadre!C4=0, BT6, "-")</f>
        <v>1</v>
      </c>
      <c r="DO6" s="33" t="str">
        <f>IF(squadre!D4=0, BU6, "-")</f>
        <v>-</v>
      </c>
      <c r="DP6" s="33" t="str">
        <f>IF(squadre!E4=0, BV6, "-")</f>
        <v>-</v>
      </c>
      <c r="DQ6" s="33" t="str">
        <f>IF(squadre!F4=0, BW6, "-")</f>
        <v>-</v>
      </c>
      <c r="DR6" s="33">
        <f>IF(squadre!G4=0, BX6, "-")</f>
        <v>2</v>
      </c>
      <c r="DS6" s="33">
        <f>IF(squadre!H4=0, BY6, "-")</f>
        <v>2</v>
      </c>
      <c r="DT6" s="33">
        <f>IF(squadre!I4=0, BZ6, "-")</f>
        <v>3</v>
      </c>
      <c r="DU6" s="33" t="str">
        <f>IF(squadre!J4=0, CA6, "-")</f>
        <v>-</v>
      </c>
      <c r="DV6" s="33">
        <f>IF(squadre!K4=0, CB6, "-")</f>
        <v>1</v>
      </c>
      <c r="DW6" s="33" t="str">
        <f>IF(squadre!L4=0, CC6, "-")</f>
        <v>-</v>
      </c>
      <c r="DX6" s="33">
        <f>IF(squadre!M4=0, CD6, "-")</f>
        <v>1</v>
      </c>
      <c r="DY6" s="33" t="str">
        <f>IF(squadre!N4=0, CE6, "-")</f>
        <v>-</v>
      </c>
      <c r="DZ6" s="33">
        <f>IF(squadre!O4=0, CF6, "-")</f>
        <v>3</v>
      </c>
      <c r="EA6" s="33" t="str">
        <f>IF(squadre!P4=0, CG6, "-")</f>
        <v>-</v>
      </c>
      <c r="EB6" s="33">
        <f>IF(squadre!Q4=0, CH6, "-")</f>
        <v>3</v>
      </c>
      <c r="EC6" s="33">
        <f>IF(squadre!R4=0, CI6, "-")</f>
        <v>1</v>
      </c>
      <c r="ED6" s="33" t="str">
        <f>IF(squadre!S4=0, CJ6, "-")</f>
        <v>-</v>
      </c>
      <c r="EE6" s="33">
        <f>IF(squadre!T4=0, CK6, "-")</f>
        <v>2</v>
      </c>
      <c r="EF6" s="33" t="str">
        <f>IF(squadre!U4=0, CL6, "-")</f>
        <v>-</v>
      </c>
      <c r="EG6" s="33" t="str">
        <f>IF(squadre!V4=0, CM6, "-")</f>
        <v>-</v>
      </c>
    </row>
    <row r="7" spans="2:137" x14ac:dyDescent="0.25">
      <c r="B7" s="11">
        <v>3</v>
      </c>
      <c r="C7" s="2">
        <f>IF(squadre!$D5=1,portieri!$D5,IF(squadre!$G5=1,portieri!$G5,portieri!$D5))</f>
        <v>5.5</v>
      </c>
      <c r="D7" s="2">
        <f>IF(squadre!$H5=1,portieri!$H5,IF(squadre!$E5=1,portieri!$E5,portieri!$H5))</f>
        <v>6.5</v>
      </c>
      <c r="E7" s="2">
        <f>IF(squadre!$I5=1,portieri!$I5,IF(squadre!$S5=1,portieri!$S5,portieri!$I5))</f>
        <v>6</v>
      </c>
      <c r="F7" s="2">
        <f>IF(squadre!$F5=1,portieri!$F5,IF(squadre!$O5=1,portieri!$O5,portieri!$F5))</f>
        <v>6</v>
      </c>
      <c r="G7" s="2">
        <f>IF(squadre!$P5=1,portieri!$P5,IF(squadre!$T5=1,portieri!$T5,portieri!$P5))</f>
        <v>6</v>
      </c>
      <c r="H7" s="2">
        <f>IF(squadre!$C5=1,portieri!$C5,IF(squadre!$F5=1,portieri!$F5,portieri!$C5))</f>
        <v>6.5</v>
      </c>
      <c r="I7" s="2">
        <f>IF(squadre!$D5=1,portieri!$D5,IF(squadre!$I5=1,portieri!$I5,portieri!$D5))</f>
        <v>6</v>
      </c>
      <c r="J7" s="2">
        <f>IF(squadre!$H5=1,portieri!$H5,IF(squadre!$C5=1,portieri!$C5,portieri!$H5))</f>
        <v>6.5</v>
      </c>
      <c r="K7" s="2">
        <f>IF(squadre!$S5=1,portieri!$S5,IF(squadre!$G5=1,portieri!$G5,portieri!$S5))</f>
        <v>5.5</v>
      </c>
      <c r="L7" s="2">
        <f>IF(squadre!$U5=1,portieri!$U5,IF(squadre!$V5=1,portieri!$V5,portieri!$U5))</f>
        <v>6</v>
      </c>
      <c r="M7" s="2">
        <f>IF(squadre!$N5=1,portieri!$N5,IF(squadre!$C5=1,portieri!$C5,portieri!$N5))</f>
        <v>6</v>
      </c>
      <c r="N7" s="2">
        <f>IF(squadre!$U5=1,portieri!$U5,IF(squadre!$K5=1,portieri!$K5,portieri!$U5))</f>
        <v>6</v>
      </c>
      <c r="O7" s="2">
        <f>IF(squadre!$L5=1,portieri!$L5,IF(squadre!$R5=1,portieri!$R5,portieri!$L5))</f>
        <v>5</v>
      </c>
      <c r="P7" s="2">
        <f>IF(squadre!$J5=1,portieri!$J5,IF(squadre!$M5=1,portieri!$M5,portieri!$J5))</f>
        <v>6</v>
      </c>
      <c r="Q7" s="2">
        <f>IF(squadre!$L5=1,portieri!$L5,IF(squadre!$T5=1,portieri!$T5,portieri!$L5))</f>
        <v>6</v>
      </c>
      <c r="R7" s="2">
        <f>IF(squadre!$P5=1,portieri!$P5,IF(squadre!$R5=1,portieri!$R5,portieri!$P5))</f>
        <v>5</v>
      </c>
      <c r="S7" s="2">
        <f>IF(squadre!$N5=1,portieri!$N5,IF(squadre!$E5=1,portieri!$E5,portieri!$N5))</f>
        <v>6</v>
      </c>
      <c r="T7" s="2">
        <f>IF(squadre!$N5=1,portieri!$N5,IF(squadre!$O5=1,portieri!$O5,portieri!$N5))</f>
        <v>6</v>
      </c>
      <c r="U7" s="2">
        <f>IF(squadre!$V5=1,portieri!$V5,IF(squadre!$R5=1,portieri!$R5,portieri!$V5))</f>
        <v>5</v>
      </c>
      <c r="V7" s="2">
        <f>IF(squadre!$D5=1,portieri!$D5,IF(squadre!$M5=1,portieri!$M5,portieri!$D5))</f>
        <v>6</v>
      </c>
      <c r="Y7" s="11">
        <v>3</v>
      </c>
      <c r="Z7" s="33">
        <f>IF(squadre!$D5=1,portieri!$AD5,IF(squadre!$G5=1,portieri!$AG5,portieri!$AD5))</f>
        <v>3</v>
      </c>
      <c r="AA7" s="33">
        <f>IF(squadre!$H5=1,portieri!$AH5,IF(squadre!$E5=1,portieri!$AE5,portieri!$AH5))</f>
        <v>0</v>
      </c>
      <c r="AB7" s="33">
        <f>IF(squadre!$I5=1,portieri!$AI5,IF(squadre!$S5=1,portieri!$AS5,portieri!$AI5))</f>
        <v>3</v>
      </c>
      <c r="AC7" s="33">
        <f>IF(squadre!$F5=1,portieri!$AF5,IF(squadre!$O5=1,portieri!$AO5,portieri!$AF5))</f>
        <v>1</v>
      </c>
      <c r="AD7" s="33">
        <f>IF(squadre!$P5=1,portieri!AP5,IF(squadre!$T5=1,portieri!$AT5,portieri!$AP5))</f>
        <v>2</v>
      </c>
      <c r="AE7" s="33">
        <f>IF(squadre!$C5=1,portieri!$AC5,IF(squadre!$F5=1,portieri!$AF5,portieri!$AC5))</f>
        <v>0</v>
      </c>
      <c r="AF7" s="33">
        <f>IF(squadre!$D5=1,portieri!$AD5,IF(squadre!$I5=1,portieri!$AI5,portieri!$AD5))</f>
        <v>3</v>
      </c>
      <c r="AG7" s="33">
        <f>IF(squadre!$H5=1,portieri!$AH5,IF(squadre!$C5=1,portieri!$AC5,portieri!$AH5))</f>
        <v>0</v>
      </c>
      <c r="AH7" s="33">
        <f>IF(squadre!$S5=1,portieri!$AS5,IF(squadre!$G5=1,portieri!$AG5,portieri!$AS5))</f>
        <v>3</v>
      </c>
      <c r="AI7" s="33">
        <f>IF(squadre!$U5=1,portieri!$AU5,IF(squadre!$V5=1,portieri!$AV5,portieri!$AU5))</f>
        <v>2</v>
      </c>
      <c r="AJ7" s="33">
        <f>IF(squadre!$N5=1,portieri!$AN5,IF(squadre!$C5=1,portieri!$AC5,portieri!$AN5))</f>
        <v>1</v>
      </c>
      <c r="AK7" s="33">
        <f>IF(squadre!$U5=1,portieri!$AU5,IF(squadre!$K5=1,portieri!$AK5,portieri!$AU5))</f>
        <v>2</v>
      </c>
      <c r="AL7" s="33">
        <f>IF(squadre!$L5=1,portieri!$AL5,IF(squadre!$R5=1,portieri!$AR5,portieri!$AL5))</f>
        <v>3</v>
      </c>
      <c r="AM7" s="33">
        <f>IF(squadre!$J5=1,portieri!$AJ5,IF(squadre!$M5=1,portieri!$AM5,portieri!$AJ5))</f>
        <v>1</v>
      </c>
      <c r="AN7" s="33">
        <f>IF(squadre!$L5=1,portieri!$AL5,IF(squadre!$T5=1,portieri!$AT5,portieri!$AL5))</f>
        <v>2</v>
      </c>
      <c r="AO7" s="33">
        <f>IF(squadre!$P5=1,portieri!$AP5,IF(squadre!$R5=1,portieri!$AR5,portieri!$AP5))</f>
        <v>3</v>
      </c>
      <c r="AP7" s="33">
        <f>IF(squadre!$N5=1,portieri!$AN5,IF(squadre!$E5=1,portieri!$AE5,portieri!$AN5))</f>
        <v>1</v>
      </c>
      <c r="AQ7" s="33">
        <f>IF(squadre!$N5=1,portieri!$AN5,IF(squadre!$O5=1,portieri!$AO5,portieri!$AN5))</f>
        <v>1</v>
      </c>
      <c r="AR7" s="33">
        <f>IF(squadre!$V5=1,portieri!$AV5,IF(squadre!$R5=1,portieri!$AR5,portieri!$AV5))</f>
        <v>3</v>
      </c>
      <c r="AS7" s="33">
        <f>IF(squadre!$D5=1,portieri!$AD5,IF(squadre!$M5=1,portieri!$AM5,portieri!$AD5))</f>
        <v>1</v>
      </c>
      <c r="AV7" s="11">
        <v>3</v>
      </c>
      <c r="AW7" s="2">
        <f>portieri!C5</f>
        <v>6.5</v>
      </c>
      <c r="AX7" s="2">
        <f>portieri!D5</f>
        <v>7</v>
      </c>
      <c r="AY7" s="2">
        <f>portieri!E5</f>
        <v>6</v>
      </c>
      <c r="AZ7" s="2">
        <f>portieri!F5</f>
        <v>5.5</v>
      </c>
      <c r="BA7" s="2">
        <f>portieri!G5</f>
        <v>5.5</v>
      </c>
      <c r="BB7" s="2">
        <f>portieri!H5</f>
        <v>6.5</v>
      </c>
      <c r="BC7" s="2">
        <f>portieri!I5</f>
        <v>6</v>
      </c>
      <c r="BD7" s="2">
        <f>portieri!J5</f>
        <v>6.5</v>
      </c>
      <c r="BE7" s="2">
        <f>portieri!K5</f>
        <v>7</v>
      </c>
      <c r="BF7" s="2">
        <f>portieri!L5</f>
        <v>6.5</v>
      </c>
      <c r="BG7" s="2">
        <f>portieri!M5</f>
        <v>6</v>
      </c>
      <c r="BH7" s="2">
        <f>portieri!N5</f>
        <v>6</v>
      </c>
      <c r="BI7" s="2">
        <f>portieri!O5</f>
        <v>6</v>
      </c>
      <c r="BJ7" s="2">
        <f>portieri!P5</f>
        <v>6</v>
      </c>
      <c r="BK7" s="2">
        <f>portieri!Q5</f>
        <v>5.5</v>
      </c>
      <c r="BL7" s="2">
        <f>portieri!R5</f>
        <v>5</v>
      </c>
      <c r="BM7" s="2">
        <f>portieri!S5</f>
        <v>5.5</v>
      </c>
      <c r="BN7" s="2">
        <f>portieri!T5</f>
        <v>6</v>
      </c>
      <c r="BO7" s="2">
        <f>portieri!U5</f>
        <v>6</v>
      </c>
      <c r="BP7" s="2">
        <f>portieri!V5</f>
        <v>6.5</v>
      </c>
      <c r="BS7" s="11">
        <v>3</v>
      </c>
      <c r="BT7" s="33">
        <f>portieri!AC5</f>
        <v>0</v>
      </c>
      <c r="BU7" s="33">
        <f>portieri!AD5</f>
        <v>2</v>
      </c>
      <c r="BV7" s="33">
        <f>portieri!AE5</f>
        <v>1</v>
      </c>
      <c r="BW7" s="33">
        <f>portieri!AF5</f>
        <v>2</v>
      </c>
      <c r="BX7" s="33">
        <f>portieri!AG5</f>
        <v>3</v>
      </c>
      <c r="BY7" s="33">
        <f>portieri!AH5</f>
        <v>0</v>
      </c>
      <c r="BZ7" s="33">
        <f>portieri!AI5</f>
        <v>3</v>
      </c>
      <c r="CA7" s="33">
        <f>portieri!AJ5</f>
        <v>0</v>
      </c>
      <c r="CB7" s="33">
        <f>portieri!AK5</f>
        <v>1</v>
      </c>
      <c r="CC7" s="33">
        <f>portieri!AL5</f>
        <v>1</v>
      </c>
      <c r="CD7" s="33">
        <f>portieri!AM5</f>
        <v>1</v>
      </c>
      <c r="CE7" s="33">
        <f>portieri!AN5</f>
        <v>1</v>
      </c>
      <c r="CF7" s="33">
        <f>portieri!AO5</f>
        <v>1</v>
      </c>
      <c r="CG7" s="33">
        <f>portieri!AP5</f>
        <v>3</v>
      </c>
      <c r="CH7" s="33">
        <f>portieri!AQ5</f>
        <v>3</v>
      </c>
      <c r="CI7" s="33">
        <f>portieri!AR5</f>
        <v>3</v>
      </c>
      <c r="CJ7" s="33">
        <f>portieri!AS5</f>
        <v>2</v>
      </c>
      <c r="CK7" s="33">
        <f>portieri!AT5</f>
        <v>2</v>
      </c>
      <c r="CL7" s="33">
        <f>portieri!AU5</f>
        <v>2</v>
      </c>
      <c r="CM7" s="33">
        <f>portieri!AV5</f>
        <v>2</v>
      </c>
      <c r="CP7" s="11">
        <v>3</v>
      </c>
      <c r="CQ7" s="33" t="str">
        <f>IF(squadre!C5=1, BT7, "-")</f>
        <v>-</v>
      </c>
      <c r="CR7" s="33" t="str">
        <f>IF(squadre!D5=1, BU7, "-")</f>
        <v>-</v>
      </c>
      <c r="CS7" s="33" t="str">
        <f>IF(squadre!E5=1, BV7, "-")</f>
        <v>-</v>
      </c>
      <c r="CT7" s="33" t="str">
        <f>IF(squadre!F5=1, BW7, "-")</f>
        <v>-</v>
      </c>
      <c r="CU7" s="33">
        <f>IF(squadre!G5=1, BX7, "-")</f>
        <v>3</v>
      </c>
      <c r="CV7" s="33">
        <f>IF(squadre!H5=1, BY7, "-")</f>
        <v>0</v>
      </c>
      <c r="CW7" s="33">
        <f>IF(squadre!I5=1, BZ7, "-")</f>
        <v>3</v>
      </c>
      <c r="CX7" s="33" t="str">
        <f>IF(squadre!J5=1, CA7, "-")</f>
        <v>-</v>
      </c>
      <c r="CY7" s="33" t="str">
        <f>IF(squadre!K5=1, CB7, "-")</f>
        <v>-</v>
      </c>
      <c r="CZ7" s="33" t="str">
        <f>IF(squadre!L5=1, CC7, "-")</f>
        <v>-</v>
      </c>
      <c r="DA7" s="33">
        <f>IF(squadre!M5=1, CD7, "-")</f>
        <v>1</v>
      </c>
      <c r="DB7" s="33">
        <f>IF(squadre!N5=1, CE7, "-")</f>
        <v>1</v>
      </c>
      <c r="DC7" s="33">
        <f>IF(squadre!O5=1, CF7, "-")</f>
        <v>1</v>
      </c>
      <c r="DD7" s="33" t="str">
        <f>IF(squadre!P5=1, CG7, "-")</f>
        <v>-</v>
      </c>
      <c r="DE7" s="33">
        <f>IF(squadre!Q5=1, CH7, "-")</f>
        <v>3</v>
      </c>
      <c r="DF7" s="33">
        <f>IF(squadre!R5=1, CI7, "-")</f>
        <v>3</v>
      </c>
      <c r="DG7" s="33" t="str">
        <f>IF(squadre!S5=1, CJ7, "-")</f>
        <v>-</v>
      </c>
      <c r="DH7" s="33">
        <f>IF(squadre!T5=1, CK7, "-")</f>
        <v>2</v>
      </c>
      <c r="DI7" s="33">
        <f>IF(squadre!U5=1, CL7, "-")</f>
        <v>2</v>
      </c>
      <c r="DJ7" s="33" t="str">
        <f>IF(squadre!V5=1, CM7, "-")</f>
        <v>-</v>
      </c>
      <c r="DM7" s="11">
        <v>3</v>
      </c>
      <c r="DN7" s="33">
        <f>IF(squadre!C5=0, BT7, "-")</f>
        <v>0</v>
      </c>
      <c r="DO7" s="33">
        <f>IF(squadre!D5=0, BU7, "-")</f>
        <v>2</v>
      </c>
      <c r="DP7" s="33">
        <f>IF(squadre!E5=0, BV7, "-")</f>
        <v>1</v>
      </c>
      <c r="DQ7" s="33">
        <f>IF(squadre!F5=0, BW7, "-")</f>
        <v>2</v>
      </c>
      <c r="DR7" s="33" t="str">
        <f>IF(squadre!G5=0, BX7, "-")</f>
        <v>-</v>
      </c>
      <c r="DS7" s="33" t="str">
        <f>IF(squadre!H5=0, BY7, "-")</f>
        <v>-</v>
      </c>
      <c r="DT7" s="33" t="str">
        <f>IF(squadre!I5=0, BZ7, "-")</f>
        <v>-</v>
      </c>
      <c r="DU7" s="33">
        <f>IF(squadre!J5=0, CA7, "-")</f>
        <v>0</v>
      </c>
      <c r="DV7" s="33">
        <f>IF(squadre!K5=0, CB7, "-")</f>
        <v>1</v>
      </c>
      <c r="DW7" s="33">
        <f>IF(squadre!L5=0, CC7, "-")</f>
        <v>1</v>
      </c>
      <c r="DX7" s="33" t="str">
        <f>IF(squadre!M5=0, CD7, "-")</f>
        <v>-</v>
      </c>
      <c r="DY7" s="33" t="str">
        <f>IF(squadre!N5=0, CE7, "-")</f>
        <v>-</v>
      </c>
      <c r="DZ7" s="33" t="str">
        <f>IF(squadre!O5=0, CF7, "-")</f>
        <v>-</v>
      </c>
      <c r="EA7" s="33">
        <f>IF(squadre!P5=0, CG7, "-")</f>
        <v>3</v>
      </c>
      <c r="EB7" s="33" t="str">
        <f>IF(squadre!Q5=0, CH7, "-")</f>
        <v>-</v>
      </c>
      <c r="EC7" s="33" t="str">
        <f>IF(squadre!R5=0, CI7, "-")</f>
        <v>-</v>
      </c>
      <c r="ED7" s="33">
        <f>IF(squadre!S5=0, CJ7, "-")</f>
        <v>2</v>
      </c>
      <c r="EE7" s="33" t="str">
        <f>IF(squadre!T5=0, CK7, "-")</f>
        <v>-</v>
      </c>
      <c r="EF7" s="33" t="str">
        <f>IF(squadre!U5=0, CL7, "-")</f>
        <v>-</v>
      </c>
      <c r="EG7" s="33">
        <f>IF(squadre!V5=0, CM7, "-")</f>
        <v>2</v>
      </c>
    </row>
    <row r="8" spans="2:137" x14ac:dyDescent="0.25">
      <c r="B8" s="11">
        <v>4</v>
      </c>
      <c r="C8" s="2">
        <f>IF(squadre!$D6=1,portieri!$D6,IF(squadre!$G6=1,portieri!$G6,portieri!$D6))</f>
        <v>5.5</v>
      </c>
      <c r="D8" s="2">
        <f>IF(squadre!$H6=1,portieri!$H6,IF(squadre!$E6=1,portieri!$E6,portieri!$H6))</f>
        <v>6</v>
      </c>
      <c r="E8" s="2">
        <f>IF(squadre!$I6=1,portieri!$I6,IF(squadre!$S6=1,portieri!$S6,portieri!$I6))</f>
        <v>6</v>
      </c>
      <c r="F8" s="2">
        <f>IF(squadre!$F6=1,portieri!$F6,IF(squadre!$O6=1,portieri!$O6,portieri!$F6))</f>
        <v>6.5</v>
      </c>
      <c r="G8" s="2">
        <f>IF(squadre!$P6=1,portieri!$P6,IF(squadre!$T6=1,portieri!$T6,portieri!$P6))</f>
        <v>6.5</v>
      </c>
      <c r="H8" s="2">
        <f>IF(squadre!$C6=1,portieri!$C6,IF(squadre!$F6=1,portieri!$F6,portieri!$C6))</f>
        <v>6</v>
      </c>
      <c r="I8" s="2">
        <f>IF(squadre!$D6=1,portieri!$D6,IF(squadre!$I6=1,portieri!$I6,portieri!$D6))</f>
        <v>5.5</v>
      </c>
      <c r="J8" s="2">
        <f>IF(squadre!$H6=1,portieri!$H6,IF(squadre!$C6=1,portieri!$C6,portieri!$H6))</f>
        <v>6</v>
      </c>
      <c r="K8" s="2">
        <f>IF(squadre!$S6=1,portieri!$S6,IF(squadre!$G6=1,portieri!$G6,portieri!$S6))</f>
        <v>6</v>
      </c>
      <c r="L8" s="2">
        <f>IF(squadre!$U6=1,portieri!$U6,IF(squadre!$V6=1,portieri!$V6,portieri!$U6))</f>
        <v>6.5</v>
      </c>
      <c r="M8" s="2">
        <f>IF(squadre!$N6=1,portieri!$N6,IF(squadre!$C6=1,portieri!$C6,portieri!$N6))</f>
        <v>6</v>
      </c>
      <c r="N8" s="2">
        <f>IF(squadre!$U6=1,portieri!$U6,IF(squadre!$K6=1,portieri!$K6,portieri!$U6))</f>
        <v>6</v>
      </c>
      <c r="O8" s="2">
        <f>IF(squadre!$L6=1,portieri!$L6,IF(squadre!$R6=1,portieri!$R6,portieri!$L6))</f>
        <v>6.5</v>
      </c>
      <c r="P8" s="2">
        <f>IF(squadre!$J6=1,portieri!$J6,IF(squadre!$M6=1,portieri!$M6,portieri!$J6))</f>
        <v>6</v>
      </c>
      <c r="Q8" s="2">
        <f>IF(squadre!$L6=1,portieri!$L6,IF(squadre!$T6=1,portieri!$T6,portieri!$L6))</f>
        <v>6.5</v>
      </c>
      <c r="R8" s="2">
        <f>IF(squadre!$P6=1,portieri!$P6,IF(squadre!$R6=1,portieri!$R6,portieri!$P6))</f>
        <v>6.5</v>
      </c>
      <c r="S8" s="2">
        <f>IF(squadre!$N6=1,portieri!$N6,IF(squadre!$E6=1,portieri!$E6,portieri!$N6))</f>
        <v>6</v>
      </c>
      <c r="T8" s="2">
        <f>IF(squadre!$N6=1,portieri!$N6,IF(squadre!$O6=1,portieri!$O6,portieri!$N6))</f>
        <v>6.5</v>
      </c>
      <c r="U8" s="2">
        <f>IF(squadre!$V6=1,portieri!$V6,IF(squadre!$R6=1,portieri!$R6,portieri!$V6))</f>
        <v>6.5</v>
      </c>
      <c r="V8" s="2">
        <f>IF(squadre!$D6=1,portieri!$D6,IF(squadre!$M6=1,portieri!$M6,portieri!$D6))</f>
        <v>5.5</v>
      </c>
      <c r="Y8" s="11">
        <v>4</v>
      </c>
      <c r="Z8" s="33">
        <f>IF(squadre!$D6=1,portieri!$AD6,IF(squadre!$G6=1,portieri!$AG6,portieri!$AD6))</f>
        <v>1</v>
      </c>
      <c r="AA8" s="33">
        <f>IF(squadre!$H6=1,portieri!$AH6,IF(squadre!$E6=1,portieri!$AE6,portieri!$AH6))</f>
        <v>3</v>
      </c>
      <c r="AB8" s="33">
        <f>IF(squadre!$I6=1,portieri!$AI6,IF(squadre!$S6=1,portieri!$AS6,portieri!$AI6))</f>
        <v>1</v>
      </c>
      <c r="AC8" s="33">
        <f>IF(squadre!$F6=1,portieri!$AF6,IF(squadre!$O6=1,portieri!$AO6,portieri!$AF6))</f>
        <v>0</v>
      </c>
      <c r="AD8" s="33">
        <f>IF(squadre!$P6=1,portieri!AP6,IF(squadre!$T6=1,portieri!$AT6,portieri!$AP6))</f>
        <v>1</v>
      </c>
      <c r="AE8" s="33">
        <f>IF(squadre!$C6=1,portieri!$AC6,IF(squadre!$F6=1,portieri!$AF6,portieri!$AC6))</f>
        <v>0</v>
      </c>
      <c r="AF8" s="33">
        <f>IF(squadre!$D6=1,portieri!$AD6,IF(squadre!$I6=1,portieri!$AI6,portieri!$AD6))</f>
        <v>1</v>
      </c>
      <c r="AG8" s="33">
        <f>IF(squadre!$H6=1,portieri!$AH6,IF(squadre!$C6=1,portieri!$AC6,portieri!$AH6))</f>
        <v>0</v>
      </c>
      <c r="AH8" s="33">
        <f>IF(squadre!$S6=1,portieri!$AS6,IF(squadre!$G6=1,portieri!$AG6,portieri!$AS6))</f>
        <v>1</v>
      </c>
      <c r="AI8" s="33">
        <f>IF(squadre!$U6=1,portieri!$AU6,IF(squadre!$V6=1,portieri!$AV6,portieri!$AU6))</f>
        <v>1</v>
      </c>
      <c r="AJ8" s="33">
        <f>IF(squadre!$N6=1,portieri!$AN6,IF(squadre!$C6=1,portieri!$AC6,portieri!$AN6))</f>
        <v>0</v>
      </c>
      <c r="AK8" s="33">
        <f>IF(squadre!$U6=1,portieri!$AU6,IF(squadre!$K6=1,portieri!$AK6,portieri!$AU6))</f>
        <v>0</v>
      </c>
      <c r="AL8" s="33">
        <f>IF(squadre!$L6=1,portieri!$AL6,IF(squadre!$R6=1,portieri!$AR6,portieri!$AL6))</f>
        <v>1</v>
      </c>
      <c r="AM8" s="33">
        <f>IF(squadre!$J6=1,portieri!$AJ6,IF(squadre!$M6=1,portieri!$AM6,portieri!$AJ6))</f>
        <v>2</v>
      </c>
      <c r="AN8" s="33">
        <f>IF(squadre!$L6=1,portieri!$AL6,IF(squadre!$T6=1,portieri!$AT6,portieri!$AL6))</f>
        <v>1</v>
      </c>
      <c r="AO8" s="33">
        <f>IF(squadre!$P6=1,portieri!$AP6,IF(squadre!$R6=1,portieri!$AR6,portieri!$AP6))</f>
        <v>1</v>
      </c>
      <c r="AP8" s="33">
        <f>IF(squadre!$N6=1,portieri!$AN6,IF(squadre!$E6=1,portieri!$AE6,portieri!$AN6))</f>
        <v>3</v>
      </c>
      <c r="AQ8" s="33">
        <f>IF(squadre!$N6=1,portieri!$AN6,IF(squadre!$O6=1,portieri!$AO6,portieri!$AN6))</f>
        <v>0</v>
      </c>
      <c r="AR8" s="33">
        <f>IF(squadre!$V6=1,portieri!$AV6,IF(squadre!$R6=1,portieri!$AR6,portieri!$AV6))</f>
        <v>1</v>
      </c>
      <c r="AS8" s="33">
        <f>IF(squadre!$D6=1,portieri!$AD6,IF(squadre!$M6=1,portieri!$AM6,portieri!$AD6))</f>
        <v>1</v>
      </c>
      <c r="AV8" s="11">
        <v>4</v>
      </c>
      <c r="AW8" s="2">
        <f>portieri!C6</f>
        <v>6</v>
      </c>
      <c r="AX8" s="2">
        <f>portieri!D6</f>
        <v>5.5</v>
      </c>
      <c r="AY8" s="2">
        <f>portieri!E6</f>
        <v>6</v>
      </c>
      <c r="AZ8" s="2">
        <f>portieri!F6</f>
        <v>6.5</v>
      </c>
      <c r="BA8" s="2">
        <f>portieri!G6</f>
        <v>7.5</v>
      </c>
      <c r="BB8" s="2">
        <f>portieri!H6</f>
        <v>7</v>
      </c>
      <c r="BC8" s="2">
        <f>portieri!I6</f>
        <v>7</v>
      </c>
      <c r="BD8" s="2">
        <f>portieri!J6</f>
        <v>6</v>
      </c>
      <c r="BE8" s="2">
        <f>portieri!K6</f>
        <v>6</v>
      </c>
      <c r="BF8" s="2">
        <f>portieri!L6</f>
        <v>6.5</v>
      </c>
      <c r="BG8" s="2">
        <f>portieri!M6</f>
        <v>5</v>
      </c>
      <c r="BH8" s="2">
        <f>portieri!N6</f>
        <v>6.5</v>
      </c>
      <c r="BI8" s="2">
        <f>portieri!O6</f>
        <v>6</v>
      </c>
      <c r="BJ8" s="2">
        <f>portieri!P6</f>
        <v>6.5</v>
      </c>
      <c r="BK8" s="2">
        <f>portieri!Q6</f>
        <v>5.5</v>
      </c>
      <c r="BL8" s="2">
        <f>portieri!R6</f>
        <v>6</v>
      </c>
      <c r="BM8" s="2">
        <f>portieri!S6</f>
        <v>6</v>
      </c>
      <c r="BN8" s="2">
        <f>portieri!T6</f>
        <v>7.5</v>
      </c>
      <c r="BO8" s="2">
        <f>portieri!U6</f>
        <v>7.5</v>
      </c>
      <c r="BP8" s="2">
        <f>portieri!V6</f>
        <v>6.5</v>
      </c>
      <c r="BS8" s="11">
        <v>4</v>
      </c>
      <c r="BT8" s="33">
        <f>portieri!AC6</f>
        <v>0</v>
      </c>
      <c r="BU8" s="33">
        <f>portieri!AD6</f>
        <v>1</v>
      </c>
      <c r="BV8" s="33">
        <f>portieri!AE6</f>
        <v>3</v>
      </c>
      <c r="BW8" s="33">
        <f>portieri!AF6</f>
        <v>0</v>
      </c>
      <c r="BX8" s="33">
        <f>portieri!AG6</f>
        <v>2</v>
      </c>
      <c r="BY8" s="33">
        <f>portieri!AH6</f>
        <v>1</v>
      </c>
      <c r="BZ8" s="33">
        <f>portieri!AI6</f>
        <v>0</v>
      </c>
      <c r="CA8" s="33">
        <f>portieri!AJ6</f>
        <v>2</v>
      </c>
      <c r="CB8" s="33">
        <f>portieri!AK6</f>
        <v>0</v>
      </c>
      <c r="CC8" s="33">
        <f>portieri!AL6</f>
        <v>1</v>
      </c>
      <c r="CD8" s="33">
        <f>portieri!AM6</f>
        <v>2</v>
      </c>
      <c r="CE8" s="33">
        <f>portieri!AN6</f>
        <v>0</v>
      </c>
      <c r="CF8" s="33">
        <f>portieri!AO6</f>
        <v>1</v>
      </c>
      <c r="CG8" s="33">
        <f>portieri!AP6</f>
        <v>1</v>
      </c>
      <c r="CH8" s="33">
        <f>portieri!AQ6</f>
        <v>1</v>
      </c>
      <c r="CI8" s="33">
        <f>portieri!AR6</f>
        <v>0</v>
      </c>
      <c r="CJ8" s="33">
        <f>portieri!AS6</f>
        <v>1</v>
      </c>
      <c r="CK8" s="33">
        <f>portieri!AT6</f>
        <v>0</v>
      </c>
      <c r="CL8" s="33">
        <f>portieri!AU6</f>
        <v>1</v>
      </c>
      <c r="CM8" s="33">
        <f>portieri!AV6</f>
        <v>1</v>
      </c>
      <c r="CP8" s="11">
        <v>4</v>
      </c>
      <c r="CQ8" s="33">
        <f>IF(squadre!C6=1, BT8, "-")</f>
        <v>0</v>
      </c>
      <c r="CR8" s="33">
        <f>IF(squadre!D6=1, BU8, "-")</f>
        <v>1</v>
      </c>
      <c r="CS8" s="33">
        <f>IF(squadre!E6=1, BV8, "-")</f>
        <v>3</v>
      </c>
      <c r="CT8" s="33">
        <f>IF(squadre!F6=1, BW8, "-")</f>
        <v>0</v>
      </c>
      <c r="CU8" s="33" t="str">
        <f>IF(squadre!G6=1, BX8, "-")</f>
        <v>-</v>
      </c>
      <c r="CV8" s="33" t="str">
        <f>IF(squadre!H6=1, BY8, "-")</f>
        <v>-</v>
      </c>
      <c r="CW8" s="33" t="str">
        <f>IF(squadre!I6=1, BZ8, "-")</f>
        <v>-</v>
      </c>
      <c r="CX8" s="33">
        <f>IF(squadre!J6=1, CA8, "-")</f>
        <v>2</v>
      </c>
      <c r="CY8" s="33">
        <f>IF(squadre!K6=1, CB8, "-")</f>
        <v>0</v>
      </c>
      <c r="CZ8" s="33">
        <f>IF(squadre!L6=1, CC8, "-")</f>
        <v>1</v>
      </c>
      <c r="DA8" s="33" t="str">
        <f>IF(squadre!M6=1, CD8, "-")</f>
        <v>-</v>
      </c>
      <c r="DB8" s="33" t="str">
        <f>IF(squadre!N6=1, CE8, "-")</f>
        <v>-</v>
      </c>
      <c r="DC8" s="33" t="str">
        <f>IF(squadre!O6=1, CF8, "-")</f>
        <v>-</v>
      </c>
      <c r="DD8" s="33">
        <f>IF(squadre!P6=1, CG8, "-")</f>
        <v>1</v>
      </c>
      <c r="DE8" s="33" t="str">
        <f>IF(squadre!Q6=1, CH8, "-")</f>
        <v>-</v>
      </c>
      <c r="DF8" s="33" t="str">
        <f>IF(squadre!R6=1, CI8, "-")</f>
        <v>-</v>
      </c>
      <c r="DG8" s="33">
        <f>IF(squadre!S6=1, CJ8, "-")</f>
        <v>1</v>
      </c>
      <c r="DH8" s="33" t="str">
        <f>IF(squadre!T6=1, CK8, "-")</f>
        <v>-</v>
      </c>
      <c r="DI8" s="33" t="str">
        <f>IF(squadre!U6=1, CL8, "-")</f>
        <v>-</v>
      </c>
      <c r="DJ8" s="33">
        <f>IF(squadre!V6=1, CM8, "-")</f>
        <v>1</v>
      </c>
      <c r="DM8" s="11">
        <v>4</v>
      </c>
      <c r="DN8" s="33" t="str">
        <f>IF(squadre!C6=0, BT8, "-")</f>
        <v>-</v>
      </c>
      <c r="DO8" s="33" t="str">
        <f>IF(squadre!D6=0, BU8, "-")</f>
        <v>-</v>
      </c>
      <c r="DP8" s="33" t="str">
        <f>IF(squadre!E6=0, BV8, "-")</f>
        <v>-</v>
      </c>
      <c r="DQ8" s="33" t="str">
        <f>IF(squadre!F6=0, BW8, "-")</f>
        <v>-</v>
      </c>
      <c r="DR8" s="33">
        <f>IF(squadre!G6=0, BX8, "-")</f>
        <v>2</v>
      </c>
      <c r="DS8" s="33">
        <f>IF(squadre!H6=0, BY8, "-")</f>
        <v>1</v>
      </c>
      <c r="DT8" s="33">
        <f>IF(squadre!I6=0, BZ8, "-")</f>
        <v>0</v>
      </c>
      <c r="DU8" s="33" t="str">
        <f>IF(squadre!J6=0, CA8, "-")</f>
        <v>-</v>
      </c>
      <c r="DV8" s="33" t="str">
        <f>IF(squadre!K6=0, CB8, "-")</f>
        <v>-</v>
      </c>
      <c r="DW8" s="33" t="str">
        <f>IF(squadre!L6=0, CC8, "-")</f>
        <v>-</v>
      </c>
      <c r="DX8" s="33">
        <f>IF(squadre!M6=0, CD8, "-")</f>
        <v>2</v>
      </c>
      <c r="DY8" s="33">
        <f>IF(squadre!N6=0, CE8, "-")</f>
        <v>0</v>
      </c>
      <c r="DZ8" s="33">
        <f>IF(squadre!O6=0, CF8, "-")</f>
        <v>1</v>
      </c>
      <c r="EA8" s="33" t="str">
        <f>IF(squadre!P6=0, CG8, "-")</f>
        <v>-</v>
      </c>
      <c r="EB8" s="33">
        <f>IF(squadre!Q6=0, CH8, "-")</f>
        <v>1</v>
      </c>
      <c r="EC8" s="33">
        <f>IF(squadre!R6=0, CI8, "-")</f>
        <v>0</v>
      </c>
      <c r="ED8" s="33" t="str">
        <f>IF(squadre!S6=0, CJ8, "-")</f>
        <v>-</v>
      </c>
      <c r="EE8" s="33">
        <f>IF(squadre!T6=0, CK8, "-")</f>
        <v>0</v>
      </c>
      <c r="EF8" s="33">
        <f>IF(squadre!U6=0, CL8, "-")</f>
        <v>1</v>
      </c>
      <c r="EG8" s="33" t="str">
        <f>IF(squadre!V6=0, CM8, "-")</f>
        <v>-</v>
      </c>
    </row>
    <row r="9" spans="2:137" x14ac:dyDescent="0.25">
      <c r="B9" s="11">
        <v>5</v>
      </c>
      <c r="C9" s="2">
        <f>IF(squadre!$D7=1,portieri!$D7,IF(squadre!$G7=1,portieri!$G7,portieri!$D7))</f>
        <v>6</v>
      </c>
      <c r="D9" s="2">
        <f>IF(squadre!$H7=1,portieri!$H7,IF(squadre!$E7=1,portieri!$E7,portieri!$H7))</f>
        <v>6</v>
      </c>
      <c r="E9" s="2">
        <f>IF(squadre!$I7=1,portieri!$I7,IF(squadre!$S7=1,portieri!$S7,portieri!$I7))</f>
        <v>6.5</v>
      </c>
      <c r="F9" s="2">
        <f>IF(squadre!$F7=1,portieri!$F7,IF(squadre!$O7=1,portieri!$O7,portieri!$F7))</f>
        <v>5</v>
      </c>
      <c r="G9" s="2">
        <f>IF(squadre!$P7=1,portieri!$P7,IF(squadre!$T7=1,portieri!$T7,portieri!$P7))</f>
        <v>7</v>
      </c>
      <c r="H9" s="2">
        <f>IF(squadre!$C7=1,portieri!$C7,IF(squadre!$F7=1,portieri!$F7,portieri!$C7))</f>
        <v>5</v>
      </c>
      <c r="I9" s="2">
        <f>IF(squadre!$D7=1,portieri!$D7,IF(squadre!$I7=1,portieri!$I7,portieri!$D7))</f>
        <v>6.5</v>
      </c>
      <c r="J9" s="2">
        <f>IF(squadre!$H7=1,portieri!$H7,IF(squadre!$C7=1,portieri!$C7,portieri!$H7))</f>
        <v>6</v>
      </c>
      <c r="K9" s="2">
        <f>IF(squadre!$S7=1,portieri!$S7,IF(squadre!$G7=1,portieri!$G7,portieri!$S7))</f>
        <v>6</v>
      </c>
      <c r="L9" s="2">
        <f>IF(squadre!$U7=1,portieri!$U7,IF(squadre!$V7=1,portieri!$V7,portieri!$U7))</f>
        <v>6</v>
      </c>
      <c r="M9" s="2">
        <f>IF(squadre!$N7=1,portieri!$N7,IF(squadre!$C7=1,portieri!$C7,portieri!$N7))</f>
        <v>6</v>
      </c>
      <c r="N9" s="2">
        <f>IF(squadre!$U7=1,portieri!$U7,IF(squadre!$K7=1,portieri!$K7,portieri!$U7))</f>
        <v>6</v>
      </c>
      <c r="O9" s="2">
        <f>IF(squadre!$L7=1,portieri!$L7,IF(squadre!$R7=1,portieri!$R7,portieri!$L7))</f>
        <v>4</v>
      </c>
      <c r="P9" s="2">
        <f>IF(squadre!$J7=1,portieri!$J7,IF(squadre!$M7=1,portieri!$M7,portieri!$J7))</f>
        <v>6</v>
      </c>
      <c r="Q9" s="2">
        <f>IF(squadre!$L7=1,portieri!$L7,IF(squadre!$T7=1,portieri!$T7,portieri!$L7))</f>
        <v>7</v>
      </c>
      <c r="R9" s="2">
        <f>IF(squadre!$P7=1,portieri!$P7,IF(squadre!$R7=1,portieri!$R7,portieri!$P7))</f>
        <v>4</v>
      </c>
      <c r="S9" s="2">
        <f>IF(squadre!$N7=1,portieri!$N7,IF(squadre!$E7=1,portieri!$E7,portieri!$N7))</f>
        <v>6</v>
      </c>
      <c r="T9" s="2">
        <f>IF(squadre!$N7=1,portieri!$N7,IF(squadre!$O7=1,portieri!$O7,portieri!$N7))</f>
        <v>6</v>
      </c>
      <c r="U9" s="2">
        <f>IF(squadre!$V7=1,portieri!$V7,IF(squadre!$R7=1,portieri!$R7,portieri!$V7))</f>
        <v>4</v>
      </c>
      <c r="V9" s="2">
        <f>IF(squadre!$D7=1,portieri!$D7,IF(squadre!$M7=1,portieri!$M7,portieri!$D7))</f>
        <v>6</v>
      </c>
      <c r="Y9" s="11">
        <v>5</v>
      </c>
      <c r="Z9" s="33">
        <f>IF(squadre!$D7=1,portieri!$AD7,IF(squadre!$G7=1,portieri!$AG7,portieri!$AD7))</f>
        <v>2</v>
      </c>
      <c r="AA9" s="33">
        <f>IF(squadre!$H7=1,portieri!$AH7,IF(squadre!$E7=1,portieri!$AE7,portieri!$AH7))</f>
        <v>0</v>
      </c>
      <c r="AB9" s="33">
        <f>IF(squadre!$I7=1,portieri!$AI7,IF(squadre!$S7=1,portieri!$AS7,portieri!$AI7))</f>
        <v>1</v>
      </c>
      <c r="AC9" s="33">
        <f>IF(squadre!$F7=1,portieri!$AF7,IF(squadre!$O7=1,portieri!$AO7,portieri!$AF7))</f>
        <v>1</v>
      </c>
      <c r="AD9" s="33">
        <f>IF(squadre!$P7=1,portieri!AP7,IF(squadre!$T7=1,portieri!$AT7,portieri!$AP7))</f>
        <v>0</v>
      </c>
      <c r="AE9" s="33">
        <f>IF(squadre!$C7=1,portieri!$AC7,IF(squadre!$F7=1,portieri!$AF7,portieri!$AC7))</f>
        <v>1</v>
      </c>
      <c r="AF9" s="33">
        <f>IF(squadre!$D7=1,portieri!$AD7,IF(squadre!$I7=1,portieri!$AI7,portieri!$AD7))</f>
        <v>1</v>
      </c>
      <c r="AG9" s="33">
        <f>IF(squadre!$H7=1,portieri!$AH7,IF(squadre!$C7=1,portieri!$AC7,portieri!$AH7))</f>
        <v>0</v>
      </c>
      <c r="AH9" s="33">
        <f>IF(squadre!$S7=1,portieri!$AS7,IF(squadre!$G7=1,portieri!$AG7,portieri!$AS7))</f>
        <v>2</v>
      </c>
      <c r="AI9" s="33">
        <f>IF(squadre!$U7=1,portieri!$AU7,IF(squadre!$V7=1,portieri!$AV7,portieri!$AU7))</f>
        <v>0</v>
      </c>
      <c r="AJ9" s="33">
        <f>IF(squadre!$N7=1,portieri!$AN7,IF(squadre!$C7=1,portieri!$AC7,portieri!$AN7))</f>
        <v>0</v>
      </c>
      <c r="AK9" s="33">
        <f>IF(squadre!$U7=1,portieri!$AU7,IF(squadre!$K7=1,portieri!$AK7,portieri!$AU7))</f>
        <v>0</v>
      </c>
      <c r="AL9" s="33">
        <f>IF(squadre!$L7=1,portieri!$AL7,IF(squadre!$R7=1,portieri!$AR7,portieri!$AL7))</f>
        <v>1</v>
      </c>
      <c r="AM9" s="33">
        <f>IF(squadre!$J7=1,portieri!$AJ7,IF(squadre!$M7=1,portieri!$AM7,portieri!$AJ7))</f>
        <v>0</v>
      </c>
      <c r="AN9" s="33">
        <f>IF(squadre!$L7=1,portieri!$AL7,IF(squadre!$T7=1,portieri!$AT7,portieri!$AL7))</f>
        <v>0</v>
      </c>
      <c r="AO9" s="33">
        <f>IF(squadre!$P7=1,portieri!$AP7,IF(squadre!$R7=1,portieri!$AR7,portieri!$AP7))</f>
        <v>1</v>
      </c>
      <c r="AP9" s="33">
        <f>IF(squadre!$N7=1,portieri!$AN7,IF(squadre!$E7=1,portieri!$AE7,portieri!$AN7))</f>
        <v>0</v>
      </c>
      <c r="AQ9" s="33">
        <f>IF(squadre!$N7=1,portieri!$AN7,IF(squadre!$O7=1,portieri!$AO7,portieri!$AN7))</f>
        <v>0</v>
      </c>
      <c r="AR9" s="33">
        <f>IF(squadre!$V7=1,portieri!$AV7,IF(squadre!$R7=1,portieri!$AR7,portieri!$AV7))</f>
        <v>1</v>
      </c>
      <c r="AS9" s="33">
        <f>IF(squadre!$D7=1,portieri!$AD7,IF(squadre!$M7=1,portieri!$AM7,portieri!$AD7))</f>
        <v>0</v>
      </c>
      <c r="AV9" s="11">
        <v>5</v>
      </c>
      <c r="AW9" s="2">
        <f>portieri!C7</f>
        <v>6</v>
      </c>
      <c r="AX9" s="2">
        <f>portieri!D7</f>
        <v>6</v>
      </c>
      <c r="AY9" s="2">
        <f>portieri!E7</f>
        <v>6</v>
      </c>
      <c r="AZ9" s="2">
        <f>portieri!F7</f>
        <v>5</v>
      </c>
      <c r="BA9" s="2">
        <f>portieri!G7</f>
        <v>6</v>
      </c>
      <c r="BB9" s="2">
        <f>portieri!H7</f>
        <v>6</v>
      </c>
      <c r="BC9" s="2">
        <f>portieri!I7</f>
        <v>6.5</v>
      </c>
      <c r="BD9" s="2">
        <f>portieri!J7</f>
        <v>7.5</v>
      </c>
      <c r="BE9" s="2">
        <f>portieri!K7</f>
        <v>6</v>
      </c>
      <c r="BF9" s="2">
        <f>portieri!L7</f>
        <v>5.5</v>
      </c>
      <c r="BG9" s="2">
        <f>portieri!M7</f>
        <v>6</v>
      </c>
      <c r="BH9" s="2">
        <f>portieri!N7</f>
        <v>6</v>
      </c>
      <c r="BI9" s="2">
        <f>portieri!O7</f>
        <v>6</v>
      </c>
      <c r="BJ9" s="2">
        <f>portieri!P7</f>
        <v>6.5</v>
      </c>
      <c r="BK9" s="2">
        <f>portieri!Q7</f>
        <v>7</v>
      </c>
      <c r="BL9" s="2">
        <f>portieri!R7</f>
        <v>4</v>
      </c>
      <c r="BM9" s="2">
        <f>portieri!S7</f>
        <v>7</v>
      </c>
      <c r="BN9" s="2">
        <f>portieri!T7</f>
        <v>7</v>
      </c>
      <c r="BO9" s="2">
        <f>portieri!U7</f>
        <v>6</v>
      </c>
      <c r="BP9" s="2">
        <f>portieri!V7</f>
        <v>6.5</v>
      </c>
      <c r="BS9" s="11">
        <v>5</v>
      </c>
      <c r="BT9" s="33">
        <f>portieri!AC7</f>
        <v>2</v>
      </c>
      <c r="BU9" s="33">
        <f>portieri!AD7</f>
        <v>1</v>
      </c>
      <c r="BV9" s="33">
        <f>portieri!AE7</f>
        <v>2</v>
      </c>
      <c r="BW9" s="33">
        <f>portieri!AF7</f>
        <v>1</v>
      </c>
      <c r="BX9" s="33">
        <f>portieri!AG7</f>
        <v>2</v>
      </c>
      <c r="BY9" s="33">
        <f>portieri!AH7</f>
        <v>0</v>
      </c>
      <c r="BZ9" s="33">
        <f>portieri!AI7</f>
        <v>1</v>
      </c>
      <c r="CA9" s="33">
        <f>portieri!AJ7</f>
        <v>0</v>
      </c>
      <c r="CB9" s="33">
        <f>portieri!AK7</f>
        <v>0</v>
      </c>
      <c r="CC9" s="33">
        <f>portieri!AL7</f>
        <v>3</v>
      </c>
      <c r="CD9" s="33">
        <f>portieri!AM7</f>
        <v>0</v>
      </c>
      <c r="CE9" s="33">
        <f>portieri!AN7</f>
        <v>0</v>
      </c>
      <c r="CF9" s="33">
        <f>portieri!AO7</f>
        <v>1</v>
      </c>
      <c r="CG9" s="33">
        <f>portieri!AP7</f>
        <v>1</v>
      </c>
      <c r="CH9" s="33">
        <f>portieri!AQ7</f>
        <v>0</v>
      </c>
      <c r="CI9" s="33">
        <f>portieri!AR7</f>
        <v>1</v>
      </c>
      <c r="CJ9" s="33">
        <f>portieri!AS7</f>
        <v>1</v>
      </c>
      <c r="CK9" s="33">
        <f>portieri!AT7</f>
        <v>0</v>
      </c>
      <c r="CL9" s="33">
        <f>portieri!AU7</f>
        <v>0</v>
      </c>
      <c r="CM9" s="33">
        <f>portieri!AV7</f>
        <v>0</v>
      </c>
      <c r="CP9" s="11">
        <v>5</v>
      </c>
      <c r="CQ9" s="33" t="str">
        <f>IF(squadre!C7=1, BT9, "-")</f>
        <v>-</v>
      </c>
      <c r="CR9" s="33" t="str">
        <f>IF(squadre!D7=1, BU9, "-")</f>
        <v>-</v>
      </c>
      <c r="CS9" s="33" t="str">
        <f>IF(squadre!E7=1, BV9, "-")</f>
        <v>-</v>
      </c>
      <c r="CT9" s="33">
        <f>IF(squadre!F7=1, BW9, "-")</f>
        <v>1</v>
      </c>
      <c r="CU9" s="33">
        <f>IF(squadre!G7=1, BX9, "-")</f>
        <v>2</v>
      </c>
      <c r="CV9" s="33">
        <f>IF(squadre!H7=1, BY9, "-")</f>
        <v>0</v>
      </c>
      <c r="CW9" s="33">
        <f>IF(squadre!I7=1, BZ9, "-")</f>
        <v>1</v>
      </c>
      <c r="CX9" s="33" t="str">
        <f>IF(squadre!J7=1, CA9, "-")</f>
        <v>-</v>
      </c>
      <c r="CY9" s="33" t="str">
        <f>IF(squadre!K7=1, CB9, "-")</f>
        <v>-</v>
      </c>
      <c r="CZ9" s="33" t="str">
        <f>IF(squadre!L7=1, CC9, "-")</f>
        <v>-</v>
      </c>
      <c r="DA9" s="33">
        <f>IF(squadre!M7=1, CD9, "-")</f>
        <v>0</v>
      </c>
      <c r="DB9" s="33">
        <f>IF(squadre!N7=1, CE9, "-")</f>
        <v>0</v>
      </c>
      <c r="DC9" s="33" t="str">
        <f>IF(squadre!O7=1, CF9, "-")</f>
        <v>-</v>
      </c>
      <c r="DD9" s="33" t="str">
        <f>IF(squadre!P7=1, CG9, "-")</f>
        <v>-</v>
      </c>
      <c r="DE9" s="33">
        <f>IF(squadre!Q7=1, CH9, "-")</f>
        <v>0</v>
      </c>
      <c r="DF9" s="33">
        <f>IF(squadre!R7=1, CI9, "-")</f>
        <v>1</v>
      </c>
      <c r="DG9" s="33" t="str">
        <f>IF(squadre!S7=1, CJ9, "-")</f>
        <v>-</v>
      </c>
      <c r="DH9" s="33">
        <f>IF(squadre!T7=1, CK9, "-")</f>
        <v>0</v>
      </c>
      <c r="DI9" s="33">
        <f>IF(squadre!U7=1, CL9, "-")</f>
        <v>0</v>
      </c>
      <c r="DJ9" s="33" t="str">
        <f>IF(squadre!V7=1, CM9, "-")</f>
        <v>-</v>
      </c>
      <c r="DM9" s="11">
        <v>5</v>
      </c>
      <c r="DN9" s="33">
        <f>IF(squadre!C7=0, BT9, "-")</f>
        <v>2</v>
      </c>
      <c r="DO9" s="33">
        <f>IF(squadre!D7=0, BU9, "-")</f>
        <v>1</v>
      </c>
      <c r="DP9" s="33">
        <f>IF(squadre!E7=0, BV9, "-")</f>
        <v>2</v>
      </c>
      <c r="DQ9" s="33" t="str">
        <f>IF(squadre!F7=0, BW9, "-")</f>
        <v>-</v>
      </c>
      <c r="DR9" s="33" t="str">
        <f>IF(squadre!G7=0, BX9, "-")</f>
        <v>-</v>
      </c>
      <c r="DS9" s="33" t="str">
        <f>IF(squadre!H7=0, BY9, "-")</f>
        <v>-</v>
      </c>
      <c r="DT9" s="33" t="str">
        <f>IF(squadre!I7=0, BZ9, "-")</f>
        <v>-</v>
      </c>
      <c r="DU9" s="33">
        <f>IF(squadre!J7=0, CA9, "-")</f>
        <v>0</v>
      </c>
      <c r="DV9" s="33">
        <f>IF(squadre!K7=0, CB9, "-")</f>
        <v>0</v>
      </c>
      <c r="DW9" s="33">
        <f>IF(squadre!L7=0, CC9, "-")</f>
        <v>3</v>
      </c>
      <c r="DX9" s="33" t="str">
        <f>IF(squadre!M7=0, CD9, "-")</f>
        <v>-</v>
      </c>
      <c r="DY9" s="33" t="str">
        <f>IF(squadre!N7=0, CE9, "-")</f>
        <v>-</v>
      </c>
      <c r="DZ9" s="33">
        <f>IF(squadre!O7=0, CF9, "-")</f>
        <v>1</v>
      </c>
      <c r="EA9" s="33">
        <f>IF(squadre!P7=0, CG9, "-")</f>
        <v>1</v>
      </c>
      <c r="EB9" s="33" t="str">
        <f>IF(squadre!Q7=0, CH9, "-")</f>
        <v>-</v>
      </c>
      <c r="EC9" s="33" t="str">
        <f>IF(squadre!R7=0, CI9, "-")</f>
        <v>-</v>
      </c>
      <c r="ED9" s="33">
        <f>IF(squadre!S7=0, CJ9, "-")</f>
        <v>1</v>
      </c>
      <c r="EE9" s="33" t="str">
        <f>IF(squadre!T7=0, CK9, "-")</f>
        <v>-</v>
      </c>
      <c r="EF9" s="33" t="str">
        <f>IF(squadre!U7=0, CL9, "-")</f>
        <v>-</v>
      </c>
      <c r="EG9" s="33">
        <f>IF(squadre!V7=0, CM9, "-")</f>
        <v>0</v>
      </c>
    </row>
    <row r="10" spans="2:137" x14ac:dyDescent="0.25">
      <c r="B10" s="11">
        <v>6</v>
      </c>
      <c r="C10" s="2">
        <f>IF(squadre!$D8=1,portieri!$D8,IF(squadre!$G8=1,portieri!$G8,portieri!$D8))</f>
        <v>5.5</v>
      </c>
      <c r="D10" s="2">
        <f>IF(squadre!$H8=1,portieri!$H8,IF(squadre!$E8=1,portieri!$E8,portieri!$H8))</f>
        <v>5.5</v>
      </c>
      <c r="E10" s="2">
        <f>IF(squadre!$I8=1,portieri!$I8,IF(squadre!$S8=1,portieri!$S8,portieri!$I8))</f>
        <v>6</v>
      </c>
      <c r="F10" s="2">
        <f>IF(squadre!$F8=1,portieri!$F8,IF(squadre!$O8=1,portieri!$O8,portieri!$F8))</f>
        <v>5.5</v>
      </c>
      <c r="G10" s="2">
        <f>IF(squadre!$P8=1,portieri!$P8,IF(squadre!$T8=1,portieri!$T8,portieri!$P8))</f>
        <v>6.5</v>
      </c>
      <c r="H10" s="2">
        <f>IF(squadre!$C8=1,portieri!$C8,IF(squadre!$F8=1,portieri!$F8,portieri!$C8))</f>
        <v>5</v>
      </c>
      <c r="I10" s="2">
        <f>IF(squadre!$D8=1,portieri!$D8,IF(squadre!$I8=1,portieri!$I8,portieri!$D8))</f>
        <v>5.5</v>
      </c>
      <c r="J10" s="2">
        <f>IF(squadre!$H8=1,portieri!$H8,IF(squadre!$C8=1,portieri!$C8,portieri!$H8))</f>
        <v>5</v>
      </c>
      <c r="K10" s="2">
        <f>IF(squadre!$S8=1,portieri!$S8,IF(squadre!$G8=1,portieri!$G8,portieri!$S8))</f>
        <v>6</v>
      </c>
      <c r="L10" s="2">
        <f>IF(squadre!$U8=1,portieri!$U8,IF(squadre!$V8=1,portieri!$V8,portieri!$U8))</f>
        <v>6</v>
      </c>
      <c r="M10" s="2">
        <f>IF(squadre!$N8=1,portieri!$N8,IF(squadre!$C8=1,portieri!$C8,portieri!$N8))</f>
        <v>5</v>
      </c>
      <c r="N10" s="2">
        <f>IF(squadre!$U8=1,portieri!$U8,IF(squadre!$K8=1,portieri!$K8,portieri!$U8))</f>
        <v>6</v>
      </c>
      <c r="O10" s="2">
        <f>IF(squadre!$L8=1,portieri!$L8,IF(squadre!$R8=1,portieri!$R8,portieri!$L8))</f>
        <v>7</v>
      </c>
      <c r="P10" s="2">
        <f>IF(squadre!$J8=1,portieri!$J8,IF(squadre!$M8=1,portieri!$M8,portieri!$J8))</f>
        <v>6.5</v>
      </c>
      <c r="Q10" s="2">
        <f>IF(squadre!$L8=1,portieri!$L8,IF(squadre!$T8=1,portieri!$T8,portieri!$L8))</f>
        <v>7</v>
      </c>
      <c r="R10" s="2">
        <f>IF(squadre!$P8=1,portieri!$P8,IF(squadre!$R8=1,portieri!$R8,portieri!$P8))</f>
        <v>6.5</v>
      </c>
      <c r="S10" s="2">
        <f>IF(squadre!$N8=1,portieri!$N8,IF(squadre!$E8=1,portieri!$E8,portieri!$N8))</f>
        <v>5.5</v>
      </c>
      <c r="T10" s="2">
        <f>IF(squadre!$N8=1,portieri!$N8,IF(squadre!$O8=1,portieri!$O8,portieri!$N8))</f>
        <v>5.5</v>
      </c>
      <c r="U10" s="2">
        <f>IF(squadre!$V8=1,portieri!$V8,IF(squadre!$R8=1,portieri!$R8,portieri!$V8))</f>
        <v>6</v>
      </c>
      <c r="V10" s="2">
        <f>IF(squadre!$D8=1,portieri!$D8,IF(squadre!$M8=1,portieri!$M8,portieri!$D8))</f>
        <v>5.5</v>
      </c>
      <c r="Y10" s="11">
        <v>6</v>
      </c>
      <c r="Z10" s="33">
        <f>IF(squadre!$D8=1,portieri!$AD8,IF(squadre!$G8=1,portieri!$AG8,portieri!$AD8))</f>
        <v>0</v>
      </c>
      <c r="AA10" s="33">
        <f>IF(squadre!$H8=1,portieri!$AH8,IF(squadre!$E8=1,portieri!$AE8,portieri!$AH8))</f>
        <v>2</v>
      </c>
      <c r="AB10" s="33">
        <f>IF(squadre!$I8=1,portieri!$AI8,IF(squadre!$S8=1,portieri!$AS8,portieri!$AI8))</f>
        <v>1</v>
      </c>
      <c r="AC10" s="33">
        <f>IF(squadre!$F8=1,portieri!$AF8,IF(squadre!$O8=1,portieri!$AO8,portieri!$AF8))</f>
        <v>1</v>
      </c>
      <c r="AD10" s="33">
        <f>IF(squadre!$P8=1,portieri!AP8,IF(squadre!$T8=1,portieri!$AT8,portieri!$AP8))</f>
        <v>1</v>
      </c>
      <c r="AE10" s="33">
        <f>IF(squadre!$C8=1,portieri!$AC8,IF(squadre!$F8=1,portieri!$AF8,portieri!$AC8))</f>
        <v>5</v>
      </c>
      <c r="AF10" s="33">
        <f>IF(squadre!$D8=1,portieri!$AD8,IF(squadre!$I8=1,portieri!$AI8,portieri!$AD8))</f>
        <v>0</v>
      </c>
      <c r="AG10" s="33">
        <f>IF(squadre!$H8=1,portieri!$AH8,IF(squadre!$C8=1,portieri!$AC8,portieri!$AH8))</f>
        <v>5</v>
      </c>
      <c r="AH10" s="33">
        <f>IF(squadre!$S8=1,portieri!$AS8,IF(squadre!$G8=1,portieri!$AG8,portieri!$AS8))</f>
        <v>1</v>
      </c>
      <c r="AI10" s="33">
        <f>IF(squadre!$U8=1,portieri!$AU8,IF(squadre!$V8=1,portieri!$AV8,portieri!$AU8))</f>
        <v>0</v>
      </c>
      <c r="AJ10" s="33">
        <f>IF(squadre!$N8=1,portieri!$AN8,IF(squadre!$C8=1,portieri!$AC8,portieri!$AN8))</f>
        <v>5</v>
      </c>
      <c r="AK10" s="33">
        <f>IF(squadre!$U8=1,portieri!$AU8,IF(squadre!$K8=1,portieri!$AK8,portieri!$AU8))</f>
        <v>1</v>
      </c>
      <c r="AL10" s="33">
        <f>IF(squadre!$L8=1,portieri!$AL8,IF(squadre!$R8=1,portieri!$AR8,portieri!$AL8))</f>
        <v>1</v>
      </c>
      <c r="AM10" s="33">
        <f>IF(squadre!$J8=1,portieri!$AJ8,IF(squadre!$M8=1,portieri!$AM8,portieri!$AJ8))</f>
        <v>1</v>
      </c>
      <c r="AN10" s="33">
        <f>IF(squadre!$L8=1,portieri!$AL8,IF(squadre!$T8=1,portieri!$AT8,portieri!$AL8))</f>
        <v>1</v>
      </c>
      <c r="AO10" s="33">
        <f>IF(squadre!$P8=1,portieri!$AP8,IF(squadre!$R8=1,portieri!$AR8,portieri!$AP8))</f>
        <v>1</v>
      </c>
      <c r="AP10" s="33">
        <f>IF(squadre!$N8=1,portieri!$AN8,IF(squadre!$E8=1,portieri!$AE8,portieri!$AN8))</f>
        <v>2</v>
      </c>
      <c r="AQ10" s="33">
        <f>IF(squadre!$N8=1,portieri!$AN8,IF(squadre!$O8=1,portieri!$AO8,portieri!$AN8))</f>
        <v>1</v>
      </c>
      <c r="AR10" s="33">
        <f>IF(squadre!$V8=1,portieri!$AV8,IF(squadre!$R8=1,portieri!$AR8,portieri!$AV8))</f>
        <v>0</v>
      </c>
      <c r="AS10" s="33">
        <f>IF(squadre!$D8=1,portieri!$AD8,IF(squadre!$M8=1,portieri!$AM8,portieri!$AD8))</f>
        <v>0</v>
      </c>
      <c r="AV10" s="11">
        <v>6</v>
      </c>
      <c r="AW10" s="2">
        <f>portieri!C8</f>
        <v>5</v>
      </c>
      <c r="AX10" s="2">
        <f>portieri!D8</f>
        <v>5.5</v>
      </c>
      <c r="AY10" s="2">
        <f>portieri!E8</f>
        <v>5.5</v>
      </c>
      <c r="AZ10" s="2">
        <f>portieri!F8</f>
        <v>5</v>
      </c>
      <c r="BA10" s="2">
        <f>portieri!G8</f>
        <v>5.5</v>
      </c>
      <c r="BB10" s="2">
        <f>portieri!H8</f>
        <v>7.5</v>
      </c>
      <c r="BC10" s="2">
        <f>portieri!I8</f>
        <v>6</v>
      </c>
      <c r="BD10" s="2">
        <f>portieri!J8</f>
        <v>6.5</v>
      </c>
      <c r="BE10" s="2">
        <f>portieri!K8</f>
        <v>6</v>
      </c>
      <c r="BF10" s="2">
        <f>portieri!L8</f>
        <v>7</v>
      </c>
      <c r="BG10" s="2">
        <f>portieri!M8</f>
        <v>5.5</v>
      </c>
      <c r="BH10" s="2">
        <f>portieri!N8</f>
        <v>6</v>
      </c>
      <c r="BI10" s="2">
        <f>portieri!O8</f>
        <v>5.5</v>
      </c>
      <c r="BJ10" s="2">
        <f>portieri!P8</f>
        <v>6.5</v>
      </c>
      <c r="BK10" s="2">
        <f>portieri!Q8</f>
        <v>7.5</v>
      </c>
      <c r="BL10" s="2">
        <f>portieri!R8</f>
        <v>6</v>
      </c>
      <c r="BM10" s="2">
        <f>portieri!S8</f>
        <v>6</v>
      </c>
      <c r="BN10" s="2">
        <f>portieri!T8</f>
        <v>5</v>
      </c>
      <c r="BO10" s="2">
        <f>portieri!U8</f>
        <v>6.5</v>
      </c>
      <c r="BP10" s="2">
        <f>portieri!V8</f>
        <v>6</v>
      </c>
      <c r="BS10" s="11">
        <v>6</v>
      </c>
      <c r="BT10" s="33">
        <f>portieri!AC8</f>
        <v>5</v>
      </c>
      <c r="BU10" s="33">
        <f>portieri!AD8</f>
        <v>0</v>
      </c>
      <c r="BV10" s="33">
        <f>portieri!AE8</f>
        <v>2</v>
      </c>
      <c r="BW10" s="33">
        <f>portieri!AF8</f>
        <v>4</v>
      </c>
      <c r="BX10" s="33">
        <f>portieri!AG8</f>
        <v>4</v>
      </c>
      <c r="BY10" s="33">
        <f>portieri!AH8</f>
        <v>2</v>
      </c>
      <c r="BZ10" s="33">
        <f>portieri!AI8</f>
        <v>0</v>
      </c>
      <c r="CA10" s="33">
        <f>portieri!AJ8</f>
        <v>1</v>
      </c>
      <c r="CB10" s="33">
        <f>portieri!AK8</f>
        <v>1</v>
      </c>
      <c r="CC10" s="33">
        <f>portieri!AL8</f>
        <v>1</v>
      </c>
      <c r="CD10" s="33">
        <f>portieri!AM8</f>
        <v>1</v>
      </c>
      <c r="CE10" s="33">
        <f>portieri!AN8</f>
        <v>0</v>
      </c>
      <c r="CF10" s="33">
        <f>portieri!AO8</f>
        <v>1</v>
      </c>
      <c r="CG10" s="33">
        <f>portieri!AP8</f>
        <v>1</v>
      </c>
      <c r="CH10" s="33">
        <f>portieri!AQ8</f>
        <v>1</v>
      </c>
      <c r="CI10" s="33">
        <f>portieri!AR8</f>
        <v>4</v>
      </c>
      <c r="CJ10" s="33">
        <f>portieri!AS8</f>
        <v>1</v>
      </c>
      <c r="CK10" s="33">
        <f>portieri!AT8</f>
        <v>2</v>
      </c>
      <c r="CL10" s="33">
        <f>portieri!AU8</f>
        <v>1</v>
      </c>
      <c r="CM10" s="33">
        <f>portieri!AV8</f>
        <v>0</v>
      </c>
      <c r="CP10" s="11">
        <v>6</v>
      </c>
      <c r="CQ10" s="33">
        <f>IF(squadre!C8=1, BT10, "-")</f>
        <v>5</v>
      </c>
      <c r="CR10" s="33">
        <f>IF(squadre!D8=1, BU10, "-")</f>
        <v>0</v>
      </c>
      <c r="CS10" s="33">
        <f>IF(squadre!E8=1, BV10, "-")</f>
        <v>2</v>
      </c>
      <c r="CT10" s="33" t="str">
        <f>IF(squadre!F8=1, BW10, "-")</f>
        <v>-</v>
      </c>
      <c r="CU10" s="33" t="str">
        <f>IF(squadre!G8=1, BX10, "-")</f>
        <v>-</v>
      </c>
      <c r="CV10" s="33" t="str">
        <f>IF(squadre!H8=1, BY10, "-")</f>
        <v>-</v>
      </c>
      <c r="CW10" s="33" t="str">
        <f>IF(squadre!I8=1, BZ10, "-")</f>
        <v>-</v>
      </c>
      <c r="CX10" s="33">
        <f>IF(squadre!J8=1, CA10, "-")</f>
        <v>1</v>
      </c>
      <c r="CY10" s="33">
        <f>IF(squadre!K8=1, CB10, "-")</f>
        <v>1</v>
      </c>
      <c r="CZ10" s="33">
        <f>IF(squadre!L8=1, CC10, "-")</f>
        <v>1</v>
      </c>
      <c r="DA10" s="33" t="str">
        <f>IF(squadre!M8=1, CD10, "-")</f>
        <v>-</v>
      </c>
      <c r="DB10" s="33" t="str">
        <f>IF(squadre!N8=1, CE10, "-")</f>
        <v>-</v>
      </c>
      <c r="DC10" s="33">
        <f>IF(squadre!O8=1, CF10, "-")</f>
        <v>1</v>
      </c>
      <c r="DD10" s="33">
        <f>IF(squadre!P8=1, CG10, "-")</f>
        <v>1</v>
      </c>
      <c r="DE10" s="33" t="str">
        <f>IF(squadre!Q8=1, CH10, "-")</f>
        <v>-</v>
      </c>
      <c r="DF10" s="33" t="str">
        <f>IF(squadre!R8=1, CI10, "-")</f>
        <v>-</v>
      </c>
      <c r="DG10" s="33">
        <f>IF(squadre!S8=1, CJ10, "-")</f>
        <v>1</v>
      </c>
      <c r="DH10" s="33" t="str">
        <f>IF(squadre!T8=1, CK10, "-")</f>
        <v>-</v>
      </c>
      <c r="DI10" s="33" t="str">
        <f>IF(squadre!U8=1, CL10, "-")</f>
        <v>-</v>
      </c>
      <c r="DJ10" s="33">
        <f>IF(squadre!V8=1, CM10, "-")</f>
        <v>0</v>
      </c>
      <c r="DM10" s="11">
        <v>6</v>
      </c>
      <c r="DN10" s="33" t="str">
        <f>IF(squadre!C8=0, BT10, "-")</f>
        <v>-</v>
      </c>
      <c r="DO10" s="33" t="str">
        <f>IF(squadre!D8=0, BU10, "-")</f>
        <v>-</v>
      </c>
      <c r="DP10" s="33" t="str">
        <f>IF(squadre!E8=0, BV10, "-")</f>
        <v>-</v>
      </c>
      <c r="DQ10" s="33">
        <f>IF(squadre!F8=0, BW10, "-")</f>
        <v>4</v>
      </c>
      <c r="DR10" s="33">
        <f>IF(squadre!G8=0, BX10, "-")</f>
        <v>4</v>
      </c>
      <c r="DS10" s="33">
        <f>IF(squadre!H8=0, BY10, "-")</f>
        <v>2</v>
      </c>
      <c r="DT10" s="33">
        <f>IF(squadre!I8=0, BZ10, "-")</f>
        <v>0</v>
      </c>
      <c r="DU10" s="33" t="str">
        <f>IF(squadre!J8=0, CA10, "-")</f>
        <v>-</v>
      </c>
      <c r="DV10" s="33" t="str">
        <f>IF(squadre!K8=0, CB10, "-")</f>
        <v>-</v>
      </c>
      <c r="DW10" s="33" t="str">
        <f>IF(squadre!L8=0, CC10, "-")</f>
        <v>-</v>
      </c>
      <c r="DX10" s="33">
        <f>IF(squadre!M8=0, CD10, "-")</f>
        <v>1</v>
      </c>
      <c r="DY10" s="33">
        <f>IF(squadre!N8=0, CE10, "-")</f>
        <v>0</v>
      </c>
      <c r="DZ10" s="33" t="str">
        <f>IF(squadre!O8=0, CF10, "-")</f>
        <v>-</v>
      </c>
      <c r="EA10" s="33" t="str">
        <f>IF(squadre!P8=0, CG10, "-")</f>
        <v>-</v>
      </c>
      <c r="EB10" s="33">
        <f>IF(squadre!Q8=0, CH10, "-")</f>
        <v>1</v>
      </c>
      <c r="EC10" s="33">
        <f>IF(squadre!R8=0, CI10, "-")</f>
        <v>4</v>
      </c>
      <c r="ED10" s="33" t="str">
        <f>IF(squadre!S8=0, CJ10, "-")</f>
        <v>-</v>
      </c>
      <c r="EE10" s="33">
        <f>IF(squadre!T8=0, CK10, "-")</f>
        <v>2</v>
      </c>
      <c r="EF10" s="33">
        <f>IF(squadre!U8=0, CL10, "-")</f>
        <v>1</v>
      </c>
      <c r="EG10" s="33" t="str">
        <f>IF(squadre!V8=0, CM10, "-")</f>
        <v>-</v>
      </c>
    </row>
    <row r="11" spans="2:137" x14ac:dyDescent="0.25">
      <c r="B11" s="11">
        <v>7</v>
      </c>
      <c r="C11" s="2">
        <f>IF(squadre!$D9=1,portieri!$D9,IF(squadre!$G9=1,portieri!$G9,portieri!$D9))</f>
        <v>6</v>
      </c>
      <c r="D11" s="2">
        <f>IF(squadre!$H9=1,portieri!$H9,IF(squadre!$E9=1,portieri!$E9,portieri!$H9))</f>
        <v>6</v>
      </c>
      <c r="E11" s="2">
        <f>IF(squadre!$I9=1,portieri!$I9,IF(squadre!$S9=1,portieri!$S9,portieri!$I9))</f>
        <v>6.5</v>
      </c>
      <c r="F11" s="2">
        <f>IF(squadre!$F9=1,portieri!$F9,IF(squadre!$O9=1,portieri!$O9,portieri!$F9))</f>
        <v>6.5</v>
      </c>
      <c r="G11" s="2">
        <f>IF(squadre!$P9=1,portieri!$P9,IF(squadre!$T9=1,portieri!$T9,portieri!$P9))</f>
        <v>6</v>
      </c>
      <c r="H11" s="2">
        <f>IF(squadre!$C9=1,portieri!$C9,IF(squadre!$F9=1,portieri!$F9,portieri!$C9))</f>
        <v>6.5</v>
      </c>
      <c r="I11" s="2">
        <f>IF(squadre!$D9=1,portieri!$D9,IF(squadre!$I9=1,portieri!$I9,portieri!$D9))</f>
        <v>6.5</v>
      </c>
      <c r="J11" s="2">
        <f>IF(squadre!$H9=1,portieri!$H9,IF(squadre!$C9=1,portieri!$C9,portieri!$H9))</f>
        <v>6</v>
      </c>
      <c r="K11" s="2">
        <f>IF(squadre!$S9=1,portieri!$S9,IF(squadre!$G9=1,portieri!$G9,portieri!$S9))</f>
        <v>6</v>
      </c>
      <c r="L11" s="2">
        <f>IF(squadre!$U9=1,portieri!$U9,IF(squadre!$V9=1,portieri!$V9,portieri!$U9))</f>
        <v>6.5</v>
      </c>
      <c r="M11" s="2">
        <f>IF(squadre!$N9=1,portieri!$N9,IF(squadre!$C9=1,portieri!$C9,portieri!$N9))</f>
        <v>6</v>
      </c>
      <c r="N11" s="2">
        <f>IF(squadre!$U9=1,portieri!$U9,IF(squadre!$K9=1,portieri!$K9,portieri!$U9))</f>
        <v>6.5</v>
      </c>
      <c r="O11" s="2">
        <f>IF(squadre!$L9=1,portieri!$L9,IF(squadre!$R9=1,portieri!$R9,portieri!$L9))</f>
        <v>7</v>
      </c>
      <c r="P11" s="2">
        <f>IF(squadre!$J9=1,portieri!$J9,IF(squadre!$M9=1,portieri!$M9,portieri!$J9))</f>
        <v>4</v>
      </c>
      <c r="Q11" s="2">
        <f>IF(squadre!$L9=1,portieri!$L9,IF(squadre!$T9=1,portieri!$T9,portieri!$L9))</f>
        <v>6</v>
      </c>
      <c r="R11" s="2">
        <f>IF(squadre!$P9=1,portieri!$P9,IF(squadre!$R9=1,portieri!$R9,portieri!$P9))</f>
        <v>7</v>
      </c>
      <c r="S11" s="2">
        <f>IF(squadre!$N9=1,portieri!$N9,IF(squadre!$E9=1,portieri!$E9,portieri!$N9))</f>
        <v>6</v>
      </c>
      <c r="T11" s="2">
        <f>IF(squadre!$N9=1,portieri!$N9,IF(squadre!$O9=1,portieri!$O9,portieri!$N9))</f>
        <v>6</v>
      </c>
      <c r="U11" s="2">
        <f>IF(squadre!$V9=1,portieri!$V9,IF(squadre!$R9=1,portieri!$R9,portieri!$V9))</f>
        <v>7</v>
      </c>
      <c r="V11" s="2">
        <f>IF(squadre!$D9=1,portieri!$D9,IF(squadre!$M9=1,portieri!$M9,portieri!$D9))</f>
        <v>4</v>
      </c>
      <c r="Y11" s="11">
        <v>7</v>
      </c>
      <c r="Z11" s="33">
        <f>IF(squadre!$D9=1,portieri!$AD9,IF(squadre!$G9=1,portieri!$AG9,portieri!$AD9))</f>
        <v>1</v>
      </c>
      <c r="AA11" s="33">
        <f>IF(squadre!$H9=1,portieri!$AH9,IF(squadre!$E9=1,portieri!$AE9,portieri!$AH9))</f>
        <v>0</v>
      </c>
      <c r="AB11" s="33">
        <f>IF(squadre!$I9=1,portieri!$AI9,IF(squadre!$S9=1,portieri!$AS9,portieri!$AI9))</f>
        <v>1</v>
      </c>
      <c r="AC11" s="33">
        <f>IF(squadre!$F9=1,portieri!$AF9,IF(squadre!$O9=1,portieri!$AO9,portieri!$AF9))</f>
        <v>0</v>
      </c>
      <c r="AD11" s="33">
        <f>IF(squadre!$P9=1,portieri!AP9,IF(squadre!$T9=1,portieri!$AT9,portieri!$AP9))</f>
        <v>2</v>
      </c>
      <c r="AE11" s="33">
        <f>IF(squadre!$C9=1,portieri!$AC9,IF(squadre!$F9=1,portieri!$AF9,portieri!$AC9))</f>
        <v>0</v>
      </c>
      <c r="AF11" s="33">
        <f>IF(squadre!$D9=1,portieri!$AD9,IF(squadre!$I9=1,portieri!$AI9,portieri!$AD9))</f>
        <v>1</v>
      </c>
      <c r="AG11" s="33">
        <f>IF(squadre!$H9=1,portieri!$AH9,IF(squadre!$C9=1,portieri!$AC9,portieri!$AH9))</f>
        <v>0</v>
      </c>
      <c r="AH11" s="33">
        <f>IF(squadre!$S9=1,portieri!$AS9,IF(squadre!$G9=1,portieri!$AG9,portieri!$AS9))</f>
        <v>1</v>
      </c>
      <c r="AI11" s="33">
        <f>IF(squadre!$U9=1,portieri!$AU9,IF(squadre!$V9=1,portieri!$AV9,portieri!$AU9))</f>
        <v>1</v>
      </c>
      <c r="AJ11" s="33">
        <f>IF(squadre!$N9=1,portieri!$AN9,IF(squadre!$C9=1,portieri!$AC9,portieri!$AN9))</f>
        <v>1</v>
      </c>
      <c r="AK11" s="33">
        <f>IF(squadre!$U9=1,portieri!$AU9,IF(squadre!$K9=1,portieri!$AK9,portieri!$AU9))</f>
        <v>1</v>
      </c>
      <c r="AL11" s="33">
        <f>IF(squadre!$L9=1,portieri!$AL9,IF(squadre!$R9=1,portieri!$AR9,portieri!$AL9))</f>
        <v>0</v>
      </c>
      <c r="AM11" s="33">
        <f>IF(squadre!$J9=1,portieri!$AJ9,IF(squadre!$M9=1,portieri!$AM9,portieri!$AJ9))</f>
        <v>1</v>
      </c>
      <c r="AN11" s="33">
        <f>IF(squadre!$L9=1,portieri!$AL9,IF(squadre!$T9=1,portieri!$AT9,portieri!$AL9))</f>
        <v>2</v>
      </c>
      <c r="AO11" s="33">
        <f>IF(squadre!$P9=1,portieri!$AP9,IF(squadre!$R9=1,portieri!$AR9,portieri!$AP9))</f>
        <v>0</v>
      </c>
      <c r="AP11" s="33">
        <f>IF(squadre!$N9=1,portieri!$AN9,IF(squadre!$E9=1,portieri!$AE9,portieri!$AN9))</f>
        <v>1</v>
      </c>
      <c r="AQ11" s="33">
        <f>IF(squadre!$N9=1,portieri!$AN9,IF(squadre!$O9=1,portieri!$AO9,portieri!$AN9))</f>
        <v>1</v>
      </c>
      <c r="AR11" s="33">
        <f>IF(squadre!$V9=1,portieri!$AV9,IF(squadre!$R9=1,portieri!$AR9,portieri!$AV9))</f>
        <v>0</v>
      </c>
      <c r="AS11" s="33">
        <f>IF(squadre!$D9=1,portieri!$AD9,IF(squadre!$M9=1,portieri!$AM9,portieri!$AD9))</f>
        <v>1</v>
      </c>
      <c r="AV11" s="11">
        <v>7</v>
      </c>
      <c r="AW11" s="2">
        <f>portieri!C9</f>
        <v>5</v>
      </c>
      <c r="AX11" s="2">
        <f>portieri!D9</f>
        <v>6</v>
      </c>
      <c r="AY11" s="2">
        <f>portieri!E9</f>
        <v>6</v>
      </c>
      <c r="AZ11" s="2">
        <f>portieri!F9</f>
        <v>6.5</v>
      </c>
      <c r="BA11" s="2">
        <f>portieri!G9</f>
        <v>6</v>
      </c>
      <c r="BB11" s="2">
        <f>portieri!H9</f>
        <v>6</v>
      </c>
      <c r="BC11" s="2">
        <f>portieri!I9</f>
        <v>6.5</v>
      </c>
      <c r="BD11" s="2">
        <f>portieri!J9</f>
        <v>6.5</v>
      </c>
      <c r="BE11" s="2">
        <f>portieri!K9</f>
        <v>6.5</v>
      </c>
      <c r="BF11" s="2">
        <f>portieri!L9</f>
        <v>6.5</v>
      </c>
      <c r="BG11" s="2">
        <f>portieri!M9</f>
        <v>4</v>
      </c>
      <c r="BH11" s="2">
        <f>portieri!N9</f>
        <v>6</v>
      </c>
      <c r="BI11" s="2">
        <f>portieri!O9</f>
        <v>7</v>
      </c>
      <c r="BJ11" s="2">
        <f>portieri!P9</f>
        <v>6.5</v>
      </c>
      <c r="BK11" s="2">
        <f>portieri!Q9</f>
        <v>5</v>
      </c>
      <c r="BL11" s="2">
        <f>portieri!R9</f>
        <v>7</v>
      </c>
      <c r="BM11" s="2">
        <f>portieri!S9</f>
        <v>4</v>
      </c>
      <c r="BN11" s="2">
        <f>portieri!T9</f>
        <v>6</v>
      </c>
      <c r="BO11" s="2">
        <f>portieri!U9</f>
        <v>6.5</v>
      </c>
      <c r="BP11" s="2">
        <f>portieri!V9</f>
        <v>5.5</v>
      </c>
      <c r="BS11" s="11">
        <v>7</v>
      </c>
      <c r="BT11" s="33">
        <f>portieri!AC9</f>
        <v>2</v>
      </c>
      <c r="BU11" s="33">
        <f>portieri!AD9</f>
        <v>1</v>
      </c>
      <c r="BV11" s="33">
        <f>portieri!AE9</f>
        <v>0</v>
      </c>
      <c r="BW11" s="33">
        <f>portieri!AF9</f>
        <v>0</v>
      </c>
      <c r="BX11" s="33">
        <f>portieri!AG9</f>
        <v>1</v>
      </c>
      <c r="BY11" s="33">
        <f>portieri!AH9</f>
        <v>0</v>
      </c>
      <c r="BZ11" s="33">
        <f>portieri!AI9</f>
        <v>1</v>
      </c>
      <c r="CA11" s="33">
        <f>portieri!AJ9</f>
        <v>0</v>
      </c>
      <c r="CB11" s="33">
        <f>portieri!AK9</f>
        <v>1</v>
      </c>
      <c r="CC11" s="33">
        <f>portieri!AL9</f>
        <v>0</v>
      </c>
      <c r="CD11" s="33">
        <f>portieri!AM9</f>
        <v>1</v>
      </c>
      <c r="CE11" s="33">
        <f>portieri!AN9</f>
        <v>1</v>
      </c>
      <c r="CF11" s="33">
        <f>portieri!AO9</f>
        <v>1</v>
      </c>
      <c r="CG11" s="33">
        <f>portieri!AP9</f>
        <v>2</v>
      </c>
      <c r="CH11" s="33">
        <f>portieri!AQ9</f>
        <v>3</v>
      </c>
      <c r="CI11" s="33">
        <f>portieri!AR9</f>
        <v>0</v>
      </c>
      <c r="CJ11" s="33">
        <f>portieri!AS9</f>
        <v>2</v>
      </c>
      <c r="CK11" s="33">
        <f>portieri!AT9</f>
        <v>2</v>
      </c>
      <c r="CL11" s="33">
        <f>portieri!AU9</f>
        <v>1</v>
      </c>
      <c r="CM11" s="33">
        <f>portieri!AV9</f>
        <v>2</v>
      </c>
      <c r="CP11" s="11">
        <v>7</v>
      </c>
      <c r="CQ11" s="33" t="str">
        <f>IF(squadre!C9=1, BT11, "-")</f>
        <v>-</v>
      </c>
      <c r="CR11" s="33" t="str">
        <f>IF(squadre!D9=1, BU11, "-")</f>
        <v>-</v>
      </c>
      <c r="CS11" s="33" t="str">
        <f>IF(squadre!E9=1, BV11, "-")</f>
        <v>-</v>
      </c>
      <c r="CT11" s="33">
        <f>IF(squadre!F9=1, BW11, "-")</f>
        <v>0</v>
      </c>
      <c r="CU11" s="33">
        <f>IF(squadre!G9=1, BX11, "-")</f>
        <v>1</v>
      </c>
      <c r="CV11" s="33">
        <f>IF(squadre!H9=1, BY11, "-")</f>
        <v>0</v>
      </c>
      <c r="CW11" s="33">
        <f>IF(squadre!I9=1, BZ11, "-")</f>
        <v>1</v>
      </c>
      <c r="CX11" s="33" t="str">
        <f>IF(squadre!J9=1, CA11, "-")</f>
        <v>-</v>
      </c>
      <c r="CY11" s="33" t="str">
        <f>IF(squadre!K9=1, CB11, "-")</f>
        <v>-</v>
      </c>
      <c r="CZ11" s="33" t="str">
        <f>IF(squadre!L9=1, CC11, "-")</f>
        <v>-</v>
      </c>
      <c r="DA11" s="33">
        <f>IF(squadre!M9=1, CD11, "-")</f>
        <v>1</v>
      </c>
      <c r="DB11" s="33">
        <f>IF(squadre!N9=1, CE11, "-")</f>
        <v>1</v>
      </c>
      <c r="DC11" s="33" t="str">
        <f>IF(squadre!O9=1, CF11, "-")</f>
        <v>-</v>
      </c>
      <c r="DD11" s="33" t="str">
        <f>IF(squadre!P9=1, CG11, "-")</f>
        <v>-</v>
      </c>
      <c r="DE11" s="33">
        <f>IF(squadre!Q9=1, CH11, "-")</f>
        <v>3</v>
      </c>
      <c r="DF11" s="33">
        <f>IF(squadre!R9=1, CI11, "-")</f>
        <v>0</v>
      </c>
      <c r="DG11" s="33" t="str">
        <f>IF(squadre!S9=1, CJ11, "-")</f>
        <v>-</v>
      </c>
      <c r="DH11" s="33">
        <f>IF(squadre!T9=1, CK11, "-")</f>
        <v>2</v>
      </c>
      <c r="DI11" s="33">
        <f>IF(squadre!U9=1, CL11, "-")</f>
        <v>1</v>
      </c>
      <c r="DJ11" s="33" t="str">
        <f>IF(squadre!V9=1, CM11, "-")</f>
        <v>-</v>
      </c>
      <c r="DM11" s="11">
        <v>7</v>
      </c>
      <c r="DN11" s="33">
        <f>IF(squadre!C9=0, BT11, "-")</f>
        <v>2</v>
      </c>
      <c r="DO11" s="33">
        <f>IF(squadre!D9=0, BU11, "-")</f>
        <v>1</v>
      </c>
      <c r="DP11" s="33">
        <f>IF(squadre!E9=0, BV11, "-")</f>
        <v>0</v>
      </c>
      <c r="DQ11" s="33" t="str">
        <f>IF(squadre!F9=0, BW11, "-")</f>
        <v>-</v>
      </c>
      <c r="DR11" s="33" t="str">
        <f>IF(squadre!G9=0, BX11, "-")</f>
        <v>-</v>
      </c>
      <c r="DS11" s="33" t="str">
        <f>IF(squadre!H9=0, BY11, "-")</f>
        <v>-</v>
      </c>
      <c r="DT11" s="33" t="str">
        <f>IF(squadre!I9=0, BZ11, "-")</f>
        <v>-</v>
      </c>
      <c r="DU11" s="33">
        <f>IF(squadre!J9=0, CA11, "-")</f>
        <v>0</v>
      </c>
      <c r="DV11" s="33">
        <f>IF(squadre!K9=0, CB11, "-")</f>
        <v>1</v>
      </c>
      <c r="DW11" s="33">
        <f>IF(squadre!L9=0, CC11, "-")</f>
        <v>0</v>
      </c>
      <c r="DX11" s="33" t="str">
        <f>IF(squadre!M9=0, CD11, "-")</f>
        <v>-</v>
      </c>
      <c r="DY11" s="33" t="str">
        <f>IF(squadre!N9=0, CE11, "-")</f>
        <v>-</v>
      </c>
      <c r="DZ11" s="33">
        <f>IF(squadre!O9=0, CF11, "-")</f>
        <v>1</v>
      </c>
      <c r="EA11" s="33">
        <f>IF(squadre!P9=0, CG11, "-")</f>
        <v>2</v>
      </c>
      <c r="EB11" s="33" t="str">
        <f>IF(squadre!Q9=0, CH11, "-")</f>
        <v>-</v>
      </c>
      <c r="EC11" s="33" t="str">
        <f>IF(squadre!R9=0, CI11, "-")</f>
        <v>-</v>
      </c>
      <c r="ED11" s="33">
        <f>IF(squadre!S9=0, CJ11, "-")</f>
        <v>2</v>
      </c>
      <c r="EE11" s="33" t="str">
        <f>IF(squadre!T9=0, CK11, "-")</f>
        <v>-</v>
      </c>
      <c r="EF11" s="33" t="str">
        <f>IF(squadre!U9=0, CL11, "-")</f>
        <v>-</v>
      </c>
      <c r="EG11" s="33">
        <f>IF(squadre!V9=0, CM11, "-")</f>
        <v>2</v>
      </c>
    </row>
    <row r="12" spans="2:137" x14ac:dyDescent="0.25">
      <c r="B12" s="11">
        <v>8</v>
      </c>
      <c r="C12" s="2">
        <f>IF(squadre!$D10=1,portieri!$D10,IF(squadre!$G10=1,portieri!$G10,portieri!$D10))</f>
        <v>6</v>
      </c>
      <c r="D12" s="2">
        <f>IF(squadre!$H10=1,portieri!$H10,IF(squadre!$E10=1,portieri!$E10,portieri!$H10))</f>
        <v>6</v>
      </c>
      <c r="E12" s="2">
        <f>IF(squadre!$I10=1,portieri!$I10,IF(squadre!$S10=1,portieri!$S10,portieri!$I10))</f>
        <v>5.5</v>
      </c>
      <c r="F12" s="2">
        <f>IF(squadre!$F10=1,portieri!$F10,IF(squadre!$O10=1,portieri!$O10,portieri!$F10))</f>
        <v>7</v>
      </c>
      <c r="G12" s="2">
        <f>IF(squadre!$P10=1,portieri!$P10,IF(squadre!$T10=1,portieri!$T10,portieri!$P10))</f>
        <v>6</v>
      </c>
      <c r="H12" s="2">
        <f>IF(squadre!$C10=1,portieri!$C10,IF(squadre!$F10=1,portieri!$F10,portieri!$C10))</f>
        <v>6</v>
      </c>
      <c r="I12" s="2">
        <f>IF(squadre!$D10=1,portieri!$D10,IF(squadre!$I10=1,portieri!$I10,portieri!$D10))</f>
        <v>5.5</v>
      </c>
      <c r="J12" s="2">
        <f>IF(squadre!$H10=1,portieri!$H10,IF(squadre!$C10=1,portieri!$C10,portieri!$H10))</f>
        <v>6</v>
      </c>
      <c r="K12" s="2">
        <f>IF(squadre!$S10=1,portieri!$S10,IF(squadre!$G10=1,portieri!$G10,portieri!$S10))</f>
        <v>6</v>
      </c>
      <c r="L12" s="2">
        <f>IF(squadre!$U10=1,portieri!$U10,IF(squadre!$V10=1,portieri!$V10,portieri!$U10))</f>
        <v>6</v>
      </c>
      <c r="M12" s="2">
        <f>IF(squadre!$N10=1,portieri!$N10,IF(squadre!$C10=1,portieri!$C10,portieri!$N10))</f>
        <v>6</v>
      </c>
      <c r="N12" s="2">
        <f>IF(squadre!$U10=1,portieri!$U10,IF(squadre!$K10=1,portieri!$K10,portieri!$U10))</f>
        <v>6</v>
      </c>
      <c r="O12" s="2">
        <f>IF(squadre!$L10=1,portieri!$L10,IF(squadre!$R10=1,portieri!$R10,portieri!$L10))</f>
        <v>5.5</v>
      </c>
      <c r="P12" s="2">
        <f>IF(squadre!$J10=1,portieri!$J10,IF(squadre!$M10=1,portieri!$M10,portieri!$J10))</f>
        <v>6</v>
      </c>
      <c r="Q12" s="2">
        <f>IF(squadre!$L10=1,portieri!$L10,IF(squadre!$T10=1,portieri!$T10,portieri!$L10))</f>
        <v>5.5</v>
      </c>
      <c r="R12" s="2">
        <f>IF(squadre!$P10=1,portieri!$P10,IF(squadre!$R10=1,portieri!$R10,portieri!$P10))</f>
        <v>6</v>
      </c>
      <c r="S12" s="2">
        <f>IF(squadre!$N10=1,portieri!$N10,IF(squadre!$E10=1,portieri!$E10,portieri!$N10))</f>
        <v>6</v>
      </c>
      <c r="T12" s="2">
        <f>IF(squadre!$N10=1,portieri!$N10,IF(squadre!$O10=1,portieri!$O10,portieri!$N10))</f>
        <v>7</v>
      </c>
      <c r="U12" s="2">
        <f>IF(squadre!$V10=1,portieri!$V10,IF(squadre!$R10=1,portieri!$R10,portieri!$V10))</f>
        <v>6</v>
      </c>
      <c r="V12" s="2">
        <f>IF(squadre!$D10=1,portieri!$D10,IF(squadre!$M10=1,portieri!$M10,portieri!$D10))</f>
        <v>6</v>
      </c>
      <c r="Y12" s="11">
        <v>8</v>
      </c>
      <c r="Z12" s="33">
        <f>IF(squadre!$D10=1,portieri!$AD10,IF(squadre!$G10=1,portieri!$AG10,portieri!$AD10))</f>
        <v>1</v>
      </c>
      <c r="AA12" s="33">
        <f>IF(squadre!$H10=1,portieri!$AH10,IF(squadre!$E10=1,portieri!$AE10,portieri!$AH10))</f>
        <v>0</v>
      </c>
      <c r="AB12" s="33">
        <f>IF(squadre!$I10=1,portieri!$AI10,IF(squadre!$S10=1,portieri!$AS10,portieri!$AI10))</f>
        <v>4</v>
      </c>
      <c r="AC12" s="33">
        <f>IF(squadre!$F10=1,portieri!$AF10,IF(squadre!$O10=1,portieri!$AO10,portieri!$AF10))</f>
        <v>0</v>
      </c>
      <c r="AD12" s="33">
        <f>IF(squadre!$P10=1,portieri!AP10,IF(squadre!$T10=1,portieri!$AT10,portieri!$AP10))</f>
        <v>1</v>
      </c>
      <c r="AE12" s="33">
        <f>IF(squadre!$C10=1,portieri!$AC10,IF(squadre!$F10=1,portieri!$AF10,portieri!$AC10))</f>
        <v>1</v>
      </c>
      <c r="AF12" s="33">
        <f>IF(squadre!$D10=1,portieri!$AD10,IF(squadre!$I10=1,portieri!$AI10,portieri!$AD10))</f>
        <v>4</v>
      </c>
      <c r="AG12" s="33">
        <f>IF(squadre!$H10=1,portieri!$AH10,IF(squadre!$C10=1,portieri!$AC10,portieri!$AH10))</f>
        <v>1</v>
      </c>
      <c r="AH12" s="33">
        <f>IF(squadre!$S10=1,portieri!$AS10,IF(squadre!$G10=1,portieri!$AG10,portieri!$AS10))</f>
        <v>1</v>
      </c>
      <c r="AI12" s="33">
        <f>IF(squadre!$U10=1,portieri!$AU10,IF(squadre!$V10=1,portieri!$AV10,portieri!$AU10))</f>
        <v>0</v>
      </c>
      <c r="AJ12" s="33">
        <f>IF(squadre!$N10=1,portieri!$AN10,IF(squadre!$C10=1,portieri!$AC10,portieri!$AN10))</f>
        <v>1</v>
      </c>
      <c r="AK12" s="33">
        <f>IF(squadre!$U10=1,portieri!$AU10,IF(squadre!$K10=1,portieri!$AK10,portieri!$AU10))</f>
        <v>0</v>
      </c>
      <c r="AL12" s="33">
        <f>IF(squadre!$L10=1,portieri!$AL10,IF(squadre!$R10=1,portieri!$AR10,portieri!$AL10))</f>
        <v>2</v>
      </c>
      <c r="AM12" s="33">
        <f>IF(squadre!$J10=1,portieri!$AJ10,IF(squadre!$M10=1,portieri!$AM10,portieri!$AJ10))</f>
        <v>0</v>
      </c>
      <c r="AN12" s="33">
        <f>IF(squadre!$L10=1,portieri!$AL10,IF(squadre!$T10=1,portieri!$AT10,portieri!$AL10))</f>
        <v>2</v>
      </c>
      <c r="AO12" s="33">
        <f>IF(squadre!$P10=1,portieri!$AP10,IF(squadre!$R10=1,portieri!$AR10,portieri!$AP10))</f>
        <v>1</v>
      </c>
      <c r="AP12" s="33">
        <f>IF(squadre!$N10=1,portieri!$AN10,IF(squadre!$E10=1,portieri!$AE10,portieri!$AN10))</f>
        <v>0</v>
      </c>
      <c r="AQ12" s="33">
        <f>IF(squadre!$N10=1,portieri!$AN10,IF(squadre!$O10=1,portieri!$AO10,portieri!$AN10))</f>
        <v>0</v>
      </c>
      <c r="AR12" s="33">
        <f>IF(squadre!$V10=1,portieri!$AV10,IF(squadre!$R10=1,portieri!$AR10,portieri!$AV10))</f>
        <v>0</v>
      </c>
      <c r="AS12" s="33">
        <f>IF(squadre!$D10=1,portieri!$AD10,IF(squadre!$M10=1,portieri!$AM10,portieri!$AD10))</f>
        <v>1</v>
      </c>
      <c r="AV12" s="11">
        <v>8</v>
      </c>
      <c r="AW12" s="2">
        <f>portieri!C10</f>
        <v>6</v>
      </c>
      <c r="AX12" s="2">
        <f>portieri!D10</f>
        <v>6</v>
      </c>
      <c r="AY12" s="2">
        <f>portieri!E10</f>
        <v>6</v>
      </c>
      <c r="AZ12" s="2">
        <f>portieri!F10</f>
        <v>6</v>
      </c>
      <c r="BA12" s="2">
        <f>portieri!G10</f>
        <v>6</v>
      </c>
      <c r="BB12" s="2">
        <f>portieri!H10</f>
        <v>6</v>
      </c>
      <c r="BC12" s="2">
        <f>portieri!I10</f>
        <v>5.5</v>
      </c>
      <c r="BD12" s="2">
        <f>portieri!J10</f>
        <v>6</v>
      </c>
      <c r="BE12" s="2">
        <f>portieri!K10</f>
        <v>6</v>
      </c>
      <c r="BF12" s="2">
        <f>portieri!L10</f>
        <v>5.5</v>
      </c>
      <c r="BG12" s="2">
        <f>portieri!M10</f>
        <v>4.5</v>
      </c>
      <c r="BH12" s="2">
        <f>portieri!N10</f>
        <v>6</v>
      </c>
      <c r="BI12" s="2">
        <f>portieri!O10</f>
        <v>7</v>
      </c>
      <c r="BJ12" s="2">
        <f>portieri!P10</f>
        <v>6</v>
      </c>
      <c r="BK12" s="2">
        <f>portieri!Q10</f>
        <v>6</v>
      </c>
      <c r="BL12" s="2">
        <f>portieri!R10</f>
        <v>6</v>
      </c>
      <c r="BM12" s="2">
        <f>portieri!S10</f>
        <v>6</v>
      </c>
      <c r="BN12" s="2">
        <f>portieri!T10</f>
        <v>6.5</v>
      </c>
      <c r="BO12" s="2">
        <f>portieri!U10</f>
        <v>7.5</v>
      </c>
      <c r="BP12" s="2">
        <f>portieri!V10</f>
        <v>6</v>
      </c>
      <c r="BS12" s="11">
        <v>8</v>
      </c>
      <c r="BT12" s="33">
        <f>portieri!AC10</f>
        <v>1</v>
      </c>
      <c r="BU12" s="33">
        <f>portieri!AD10</f>
        <v>1</v>
      </c>
      <c r="BV12" s="33">
        <f>portieri!AE10</f>
        <v>0</v>
      </c>
      <c r="BW12" s="33">
        <f>portieri!AF10</f>
        <v>2</v>
      </c>
      <c r="BX12" s="33">
        <f>portieri!AG10</f>
        <v>1</v>
      </c>
      <c r="BY12" s="33">
        <f>portieri!AH10</f>
        <v>1</v>
      </c>
      <c r="BZ12" s="33">
        <f>portieri!AI10</f>
        <v>4</v>
      </c>
      <c r="CA12" s="33">
        <f>portieri!AJ10</f>
        <v>0</v>
      </c>
      <c r="CB12" s="33">
        <f>portieri!AK10</f>
        <v>0</v>
      </c>
      <c r="CC12" s="33">
        <f>portieri!AL10</f>
        <v>2</v>
      </c>
      <c r="CD12" s="33">
        <f>portieri!AM10</f>
        <v>3</v>
      </c>
      <c r="CE12" s="33">
        <f>portieri!AN10</f>
        <v>2</v>
      </c>
      <c r="CF12" s="33">
        <f>portieri!AO10</f>
        <v>0</v>
      </c>
      <c r="CG12" s="33">
        <f>portieri!AP10</f>
        <v>1</v>
      </c>
      <c r="CH12" s="33">
        <f>portieri!AQ10</f>
        <v>1</v>
      </c>
      <c r="CI12" s="33">
        <f>portieri!AR10</f>
        <v>2</v>
      </c>
      <c r="CJ12" s="33">
        <f>portieri!AS10</f>
        <v>2</v>
      </c>
      <c r="CK12" s="33">
        <f>portieri!AT10</f>
        <v>2</v>
      </c>
      <c r="CL12" s="33">
        <f>portieri!AU10</f>
        <v>0</v>
      </c>
      <c r="CM12" s="33">
        <f>portieri!AV10</f>
        <v>0</v>
      </c>
      <c r="CP12" s="11">
        <v>8</v>
      </c>
      <c r="CQ12" s="33">
        <f>IF(squadre!C10=1, BT12, "-")</f>
        <v>1</v>
      </c>
      <c r="CR12" s="33" t="str">
        <f>IF(squadre!D10=1, BU12, "-")</f>
        <v>-</v>
      </c>
      <c r="CS12" s="33">
        <f>IF(squadre!E10=1, BV12, "-")</f>
        <v>0</v>
      </c>
      <c r="CT12" s="33" t="str">
        <f>IF(squadre!F10=1, BW12, "-")</f>
        <v>-</v>
      </c>
      <c r="CU12" s="33">
        <f>IF(squadre!G10=1, BX12, "-")</f>
        <v>1</v>
      </c>
      <c r="CV12" s="33" t="str">
        <f>IF(squadre!H10=1, BY12, "-")</f>
        <v>-</v>
      </c>
      <c r="CW12" s="33">
        <f>IF(squadre!I10=1, BZ12, "-")</f>
        <v>4</v>
      </c>
      <c r="CX12" s="33">
        <f>IF(squadre!J10=1, CA12, "-")</f>
        <v>0</v>
      </c>
      <c r="CY12" s="33">
        <f>IF(squadre!K10=1, CB12, "-")</f>
        <v>0</v>
      </c>
      <c r="CZ12" s="33">
        <f>IF(squadre!L10=1, CC12, "-")</f>
        <v>2</v>
      </c>
      <c r="DA12" s="33" t="str">
        <f>IF(squadre!M10=1, CD12, "-")</f>
        <v>-</v>
      </c>
      <c r="DB12" s="33" t="str">
        <f>IF(squadre!N10=1, CE12, "-")</f>
        <v>-</v>
      </c>
      <c r="DC12" s="33">
        <f>IF(squadre!O10=1, CF12, "-")</f>
        <v>0</v>
      </c>
      <c r="DD12" s="33">
        <f>IF(squadre!P10=1, CG12, "-")</f>
        <v>1</v>
      </c>
      <c r="DE12" s="33" t="str">
        <f>IF(squadre!Q10=1, CH12, "-")</f>
        <v>-</v>
      </c>
      <c r="DF12" s="33" t="str">
        <f>IF(squadre!R10=1, CI12, "-")</f>
        <v>-</v>
      </c>
      <c r="DG12" s="33" t="str">
        <f>IF(squadre!S10=1, CJ12, "-")</f>
        <v>-</v>
      </c>
      <c r="DH12" s="33" t="str">
        <f>IF(squadre!T10=1, CK12, "-")</f>
        <v>-</v>
      </c>
      <c r="DI12" s="33" t="str">
        <f>IF(squadre!U10=1, CL12, "-")</f>
        <v>-</v>
      </c>
      <c r="DJ12" s="33">
        <f>IF(squadre!V10=1, CM12, "-")</f>
        <v>0</v>
      </c>
      <c r="DM12" s="11">
        <v>8</v>
      </c>
      <c r="DN12" s="33" t="str">
        <f>IF(squadre!C10=0, BT12, "-")</f>
        <v>-</v>
      </c>
      <c r="DO12" s="33">
        <f>IF(squadre!D10=0, BU12, "-")</f>
        <v>1</v>
      </c>
      <c r="DP12" s="33" t="str">
        <f>IF(squadre!E10=0, BV12, "-")</f>
        <v>-</v>
      </c>
      <c r="DQ12" s="33">
        <f>IF(squadre!F10=0, BW12, "-")</f>
        <v>2</v>
      </c>
      <c r="DR12" s="33" t="str">
        <f>IF(squadre!G10=0, BX12, "-")</f>
        <v>-</v>
      </c>
      <c r="DS12" s="33">
        <f>IF(squadre!H10=0, BY12, "-")</f>
        <v>1</v>
      </c>
      <c r="DT12" s="33" t="str">
        <f>IF(squadre!I10=0, BZ12, "-")</f>
        <v>-</v>
      </c>
      <c r="DU12" s="33" t="str">
        <f>IF(squadre!J10=0, CA12, "-")</f>
        <v>-</v>
      </c>
      <c r="DV12" s="33" t="str">
        <f>IF(squadre!K10=0, CB12, "-")</f>
        <v>-</v>
      </c>
      <c r="DW12" s="33" t="str">
        <f>IF(squadre!L10=0, CC12, "-")</f>
        <v>-</v>
      </c>
      <c r="DX12" s="33">
        <f>IF(squadre!M10=0, CD12, "-")</f>
        <v>3</v>
      </c>
      <c r="DY12" s="33">
        <f>IF(squadre!N10=0, CE12, "-")</f>
        <v>2</v>
      </c>
      <c r="DZ12" s="33" t="str">
        <f>IF(squadre!O10=0, CF12, "-")</f>
        <v>-</v>
      </c>
      <c r="EA12" s="33" t="str">
        <f>IF(squadre!P10=0, CG12, "-")</f>
        <v>-</v>
      </c>
      <c r="EB12" s="33">
        <f>IF(squadre!Q10=0, CH12, "-")</f>
        <v>1</v>
      </c>
      <c r="EC12" s="33">
        <f>IF(squadre!R10=0, CI12, "-")</f>
        <v>2</v>
      </c>
      <c r="ED12" s="33">
        <f>IF(squadre!S10=0, CJ12, "-")</f>
        <v>2</v>
      </c>
      <c r="EE12" s="33">
        <f>IF(squadre!T10=0, CK12, "-")</f>
        <v>2</v>
      </c>
      <c r="EF12" s="33">
        <f>IF(squadre!U10=0, CL12, "-")</f>
        <v>0</v>
      </c>
      <c r="EG12" s="33" t="str">
        <f>IF(squadre!V10=0, CM12, "-")</f>
        <v>-</v>
      </c>
    </row>
    <row r="13" spans="2:137" x14ac:dyDescent="0.25">
      <c r="B13" s="11">
        <v>9</v>
      </c>
      <c r="C13" s="2">
        <f>IF(squadre!$D11=1,portieri!$D11,IF(squadre!$G11=1,portieri!$G11,portieri!$D11))</f>
        <v>5.5</v>
      </c>
      <c r="D13" s="2">
        <f>IF(squadre!$H11=1,portieri!$H11,IF(squadre!$E11=1,portieri!$E11,portieri!$H11))</f>
        <v>6</v>
      </c>
      <c r="E13" s="2">
        <f>IF(squadre!$I11=1,portieri!$I11,IF(squadre!$S11=1,portieri!$S11,portieri!$I11))</f>
        <v>6.5</v>
      </c>
      <c r="F13" s="2">
        <f>IF(squadre!$F11=1,portieri!$F11,IF(squadre!$O11=1,portieri!$O11,portieri!$F11))</f>
        <v>7.5</v>
      </c>
      <c r="G13" s="2">
        <f>IF(squadre!$P11=1,portieri!$P11,IF(squadre!$T11=1,portieri!$T11,portieri!$P11))</f>
        <v>6.5</v>
      </c>
      <c r="H13" s="2">
        <f>IF(squadre!$C11=1,portieri!$C11,IF(squadre!$F11=1,portieri!$F11,portieri!$C11))</f>
        <v>7.5</v>
      </c>
      <c r="I13" s="2">
        <f>IF(squadre!$D11=1,portieri!$D11,IF(squadre!$I11=1,portieri!$I11,portieri!$D11))</f>
        <v>5.5</v>
      </c>
      <c r="J13" s="2">
        <f>IF(squadre!$H11=1,portieri!$H11,IF(squadre!$C11=1,portieri!$C11,portieri!$H11))</f>
        <v>6</v>
      </c>
      <c r="K13" s="2">
        <f>IF(squadre!$S11=1,portieri!$S11,IF(squadre!$G11=1,portieri!$G11,portieri!$S11))</f>
        <v>6.5</v>
      </c>
      <c r="L13" s="2">
        <f>IF(squadre!$U11=1,portieri!$U11,IF(squadre!$V11=1,portieri!$V11,portieri!$U11))</f>
        <v>6</v>
      </c>
      <c r="M13" s="2">
        <f>IF(squadre!$N11=1,portieri!$N11,IF(squadre!$C11=1,portieri!$C11,portieri!$N11))</f>
        <v>6</v>
      </c>
      <c r="N13" s="2">
        <f>IF(squadre!$U11=1,portieri!$U11,IF(squadre!$K11=1,portieri!$K11,portieri!$U11))</f>
        <v>6</v>
      </c>
      <c r="O13" s="2">
        <f>IF(squadre!$L11=1,portieri!$L11,IF(squadre!$R11=1,portieri!$R11,portieri!$L11))</f>
        <v>5.5</v>
      </c>
      <c r="P13" s="2">
        <f>IF(squadre!$J11=1,portieri!$J11,IF(squadre!$M11=1,portieri!$M11,portieri!$J11))</f>
        <v>6</v>
      </c>
      <c r="Q13" s="2">
        <f>IF(squadre!$L11=1,portieri!$L11,IF(squadre!$T11=1,portieri!$T11,portieri!$L11))</f>
        <v>6.5</v>
      </c>
      <c r="R13" s="2">
        <f>IF(squadre!$P11=1,portieri!$P11,IF(squadre!$R11=1,portieri!$R11,portieri!$P11))</f>
        <v>5.5</v>
      </c>
      <c r="S13" s="2">
        <f>IF(squadre!$N11=1,portieri!$N11,IF(squadre!$E11=1,portieri!$E11,portieri!$N11))</f>
        <v>6</v>
      </c>
      <c r="T13" s="2">
        <f>IF(squadre!$N11=1,portieri!$N11,IF(squadre!$O11=1,portieri!$O11,portieri!$N11))</f>
        <v>6</v>
      </c>
      <c r="U13" s="2">
        <f>IF(squadre!$V11=1,portieri!$V11,IF(squadre!$R11=1,portieri!$R11,portieri!$V11))</f>
        <v>5.5</v>
      </c>
      <c r="V13" s="2">
        <f>IF(squadre!$D11=1,portieri!$D11,IF(squadre!$M11=1,portieri!$M11,portieri!$D11))</f>
        <v>5.5</v>
      </c>
      <c r="Y13" s="11">
        <v>9</v>
      </c>
      <c r="Z13" s="33">
        <f>IF(squadre!$D11=1,portieri!$AD11,IF(squadre!$G11=1,portieri!$AG11,portieri!$AD11))</f>
        <v>3</v>
      </c>
      <c r="AA13" s="33">
        <f>IF(squadre!$H11=1,portieri!$AH11,IF(squadre!$E11=1,portieri!$AE11,portieri!$AH11))</f>
        <v>0</v>
      </c>
      <c r="AB13" s="33">
        <f>IF(squadre!$I11=1,portieri!$AI11,IF(squadre!$S11=1,portieri!$AS11,portieri!$AI11))</f>
        <v>1</v>
      </c>
      <c r="AC13" s="33">
        <f>IF(squadre!$F11=1,portieri!$AF11,IF(squadre!$O11=1,portieri!$AO11,portieri!$AF11))</f>
        <v>1</v>
      </c>
      <c r="AD13" s="33">
        <f>IF(squadre!$P11=1,portieri!AP11,IF(squadre!$T11=1,portieri!$AT11,portieri!$AP11))</f>
        <v>0</v>
      </c>
      <c r="AE13" s="33">
        <f>IF(squadre!$C11=1,portieri!$AC11,IF(squadre!$F11=1,portieri!$AF11,portieri!$AC11))</f>
        <v>1</v>
      </c>
      <c r="AF13" s="33">
        <f>IF(squadre!$D11=1,portieri!$AD11,IF(squadre!$I11=1,portieri!$AI11,portieri!$AD11))</f>
        <v>3</v>
      </c>
      <c r="AG13" s="33">
        <f>IF(squadre!$H11=1,portieri!$AH11,IF(squadre!$C11=1,portieri!$AC11,portieri!$AH11))</f>
        <v>0</v>
      </c>
      <c r="AH13" s="33">
        <f>IF(squadre!$S11=1,portieri!$AS11,IF(squadre!$G11=1,portieri!$AG11,portieri!$AS11))</f>
        <v>1</v>
      </c>
      <c r="AI13" s="33">
        <f>IF(squadre!$U11=1,portieri!$AU11,IF(squadre!$V11=1,portieri!$AV11,portieri!$AU11))</f>
        <v>3</v>
      </c>
      <c r="AJ13" s="33">
        <f>IF(squadre!$N11=1,portieri!$AN11,IF(squadre!$C11=1,portieri!$AC11,portieri!$AN11))</f>
        <v>0</v>
      </c>
      <c r="AK13" s="33">
        <f>IF(squadre!$U11=1,portieri!$AU11,IF(squadre!$K11=1,portieri!$AK11,portieri!$AU11))</f>
        <v>3</v>
      </c>
      <c r="AL13" s="33">
        <f>IF(squadre!$L11=1,portieri!$AL11,IF(squadre!$R11=1,portieri!$AR11,portieri!$AL11))</f>
        <v>3</v>
      </c>
      <c r="AM13" s="33">
        <f>IF(squadre!$J11=1,portieri!$AJ11,IF(squadre!$M11=1,portieri!$AM11,portieri!$AJ11))</f>
        <v>0</v>
      </c>
      <c r="AN13" s="33">
        <f>IF(squadre!$L11=1,portieri!$AL11,IF(squadre!$T11=1,portieri!$AT11,portieri!$AL11))</f>
        <v>0</v>
      </c>
      <c r="AO13" s="33">
        <f>IF(squadre!$P11=1,portieri!$AP11,IF(squadre!$R11=1,portieri!$AR11,portieri!$AP11))</f>
        <v>3</v>
      </c>
      <c r="AP13" s="33">
        <f>IF(squadre!$N11=1,portieri!$AN11,IF(squadre!$E11=1,portieri!$AE11,portieri!$AN11))</f>
        <v>0</v>
      </c>
      <c r="AQ13" s="33">
        <f>IF(squadre!$N11=1,portieri!$AN11,IF(squadre!$O11=1,portieri!$AO11,portieri!$AN11))</f>
        <v>0</v>
      </c>
      <c r="AR13" s="33">
        <f>IF(squadre!$V11=1,portieri!$AV11,IF(squadre!$R11=1,portieri!$AR11,portieri!$AV11))</f>
        <v>3</v>
      </c>
      <c r="AS13" s="33">
        <f>IF(squadre!$D11=1,portieri!$AD11,IF(squadre!$M11=1,portieri!$AM11,portieri!$AD11))</f>
        <v>3</v>
      </c>
      <c r="AV13" s="11">
        <v>9</v>
      </c>
      <c r="AW13" s="2">
        <f>portieri!C11</f>
        <v>7</v>
      </c>
      <c r="AX13" s="2">
        <f>portieri!D11</f>
        <v>5.5</v>
      </c>
      <c r="AY13" s="2">
        <f>portieri!E11</f>
        <v>6</v>
      </c>
      <c r="AZ13" s="2">
        <f>portieri!F11</f>
        <v>7.5</v>
      </c>
      <c r="BA13" s="2">
        <f>portieri!G11</f>
        <v>6.5</v>
      </c>
      <c r="BB13" s="2">
        <f>portieri!H11</f>
        <v>6</v>
      </c>
      <c r="BC13" s="2">
        <f>portieri!I11</f>
        <v>6</v>
      </c>
      <c r="BD13" s="2">
        <f>portieri!J11</f>
        <v>5.5</v>
      </c>
      <c r="BE13" s="2">
        <f>portieri!K11</f>
        <v>6</v>
      </c>
      <c r="BF13" s="2">
        <f>portieri!L11</f>
        <v>6.5</v>
      </c>
      <c r="BG13" s="2">
        <f>portieri!M11</f>
        <v>6</v>
      </c>
      <c r="BH13" s="2">
        <f>portieri!N11</f>
        <v>6</v>
      </c>
      <c r="BI13" s="2">
        <f>portieri!O11</f>
        <v>6</v>
      </c>
      <c r="BJ13" s="2">
        <f>portieri!P11</f>
        <v>6</v>
      </c>
      <c r="BK13" s="2">
        <f>portieri!Q11</f>
        <v>6.5</v>
      </c>
      <c r="BL13" s="2">
        <f>portieri!R11</f>
        <v>5.5</v>
      </c>
      <c r="BM13" s="2">
        <f>portieri!S11</f>
        <v>6.5</v>
      </c>
      <c r="BN13" s="2">
        <f>portieri!T11</f>
        <v>6.5</v>
      </c>
      <c r="BO13" s="2">
        <f>portieri!U11</f>
        <v>6</v>
      </c>
      <c r="BP13" s="2">
        <f>portieri!V11</f>
        <v>6</v>
      </c>
      <c r="BS13" s="11">
        <v>9</v>
      </c>
      <c r="BT13" s="33">
        <f>portieri!AC11</f>
        <v>0</v>
      </c>
      <c r="BU13" s="33">
        <f>portieri!AD11</f>
        <v>3</v>
      </c>
      <c r="BV13" s="33">
        <f>portieri!AE11</f>
        <v>0</v>
      </c>
      <c r="BW13" s="33">
        <f>portieri!AF11</f>
        <v>1</v>
      </c>
      <c r="BX13" s="33">
        <f>portieri!AG11</f>
        <v>1</v>
      </c>
      <c r="BY13" s="33">
        <f>portieri!AH11</f>
        <v>0</v>
      </c>
      <c r="BZ13" s="33">
        <f>portieri!AI11</f>
        <v>1</v>
      </c>
      <c r="CA13" s="33">
        <f>portieri!AJ11</f>
        <v>1</v>
      </c>
      <c r="CB13" s="33">
        <f>portieri!AK11</f>
        <v>0</v>
      </c>
      <c r="CC13" s="33">
        <f>portieri!AL11</f>
        <v>2</v>
      </c>
      <c r="CD13" s="33">
        <f>portieri!AM11</f>
        <v>0</v>
      </c>
      <c r="CE13" s="33">
        <f>portieri!AN11</f>
        <v>0</v>
      </c>
      <c r="CF13" s="33">
        <f>portieri!AO11</f>
        <v>0</v>
      </c>
      <c r="CG13" s="33">
        <f>portieri!AP11</f>
        <v>1</v>
      </c>
      <c r="CH13" s="33">
        <f>portieri!AQ11</f>
        <v>0</v>
      </c>
      <c r="CI13" s="33">
        <f>portieri!AR11</f>
        <v>3</v>
      </c>
      <c r="CJ13" s="33">
        <f>portieri!AS11</f>
        <v>1</v>
      </c>
      <c r="CK13" s="33">
        <f>portieri!AT11</f>
        <v>0</v>
      </c>
      <c r="CL13" s="33">
        <f>portieri!AU11</f>
        <v>3</v>
      </c>
      <c r="CM13" s="33">
        <f>portieri!AV11</f>
        <v>2</v>
      </c>
      <c r="CP13" s="11">
        <v>9</v>
      </c>
      <c r="CQ13" s="33" t="str">
        <f>IF(squadre!C11=1, BT13, "-")</f>
        <v>-</v>
      </c>
      <c r="CR13" s="33">
        <f>IF(squadre!D11=1, BU13, "-")</f>
        <v>3</v>
      </c>
      <c r="CS13" s="33" t="str">
        <f>IF(squadre!E11=1, BV13, "-")</f>
        <v>-</v>
      </c>
      <c r="CT13" s="33">
        <f>IF(squadre!F11=1, BW13, "-")</f>
        <v>1</v>
      </c>
      <c r="CU13" s="33" t="str">
        <f>IF(squadre!G11=1, BX13, "-")</f>
        <v>-</v>
      </c>
      <c r="CV13" s="33">
        <f>IF(squadre!H11=1, BY13, "-")</f>
        <v>0</v>
      </c>
      <c r="CW13" s="33" t="str">
        <f>IF(squadre!I11=1, BZ13, "-")</f>
        <v>-</v>
      </c>
      <c r="CX13" s="33" t="str">
        <f>IF(squadre!J11=1, CA13, "-")</f>
        <v>-</v>
      </c>
      <c r="CY13" s="33" t="str">
        <f>IF(squadre!K11=1, CB13, "-")</f>
        <v>-</v>
      </c>
      <c r="CZ13" s="33" t="str">
        <f>IF(squadre!L11=1, CC13, "-")</f>
        <v>-</v>
      </c>
      <c r="DA13" s="33">
        <f>IF(squadre!M11=1, CD13, "-")</f>
        <v>0</v>
      </c>
      <c r="DB13" s="33">
        <f>IF(squadre!N11=1, CE13, "-")</f>
        <v>0</v>
      </c>
      <c r="DC13" s="33" t="str">
        <f>IF(squadre!O11=1, CF13, "-")</f>
        <v>-</v>
      </c>
      <c r="DD13" s="33" t="str">
        <f>IF(squadre!P11=1, CG13, "-")</f>
        <v>-</v>
      </c>
      <c r="DE13" s="33">
        <f>IF(squadre!Q11=1, CH13, "-")</f>
        <v>0</v>
      </c>
      <c r="DF13" s="33">
        <f>IF(squadre!R11=1, CI13, "-")</f>
        <v>3</v>
      </c>
      <c r="DG13" s="33">
        <f>IF(squadre!S11=1, CJ13, "-")</f>
        <v>1</v>
      </c>
      <c r="DH13" s="33">
        <f>IF(squadre!T11=1, CK13, "-")</f>
        <v>0</v>
      </c>
      <c r="DI13" s="33">
        <f>IF(squadre!U11=1, CL13, "-")</f>
        <v>3</v>
      </c>
      <c r="DJ13" s="33" t="str">
        <f>IF(squadre!V11=1, CM13, "-")</f>
        <v>-</v>
      </c>
      <c r="DM13" s="11">
        <v>9</v>
      </c>
      <c r="DN13" s="33">
        <f>IF(squadre!C11=0, BT13, "-")</f>
        <v>0</v>
      </c>
      <c r="DO13" s="33" t="str">
        <f>IF(squadre!D11=0, BU13, "-")</f>
        <v>-</v>
      </c>
      <c r="DP13" s="33">
        <f>IF(squadre!E11=0, BV13, "-")</f>
        <v>0</v>
      </c>
      <c r="DQ13" s="33" t="str">
        <f>IF(squadre!F11=0, BW13, "-")</f>
        <v>-</v>
      </c>
      <c r="DR13" s="33">
        <f>IF(squadre!G11=0, BX13, "-")</f>
        <v>1</v>
      </c>
      <c r="DS13" s="33" t="str">
        <f>IF(squadre!H11=0, BY13, "-")</f>
        <v>-</v>
      </c>
      <c r="DT13" s="33">
        <f>IF(squadre!I11=0, BZ13, "-")</f>
        <v>1</v>
      </c>
      <c r="DU13" s="33">
        <f>IF(squadre!J11=0, CA13, "-")</f>
        <v>1</v>
      </c>
      <c r="DV13" s="33">
        <f>IF(squadre!K11=0, CB13, "-")</f>
        <v>0</v>
      </c>
      <c r="DW13" s="33">
        <f>IF(squadre!L11=0, CC13, "-")</f>
        <v>2</v>
      </c>
      <c r="DX13" s="33" t="str">
        <f>IF(squadre!M11=0, CD13, "-")</f>
        <v>-</v>
      </c>
      <c r="DY13" s="33" t="str">
        <f>IF(squadre!N11=0, CE13, "-")</f>
        <v>-</v>
      </c>
      <c r="DZ13" s="33">
        <f>IF(squadre!O11=0, CF13, "-")</f>
        <v>0</v>
      </c>
      <c r="EA13" s="33">
        <f>IF(squadre!P11=0, CG13, "-")</f>
        <v>1</v>
      </c>
      <c r="EB13" s="33" t="str">
        <f>IF(squadre!Q11=0, CH13, "-")</f>
        <v>-</v>
      </c>
      <c r="EC13" s="33" t="str">
        <f>IF(squadre!R11=0, CI13, "-")</f>
        <v>-</v>
      </c>
      <c r="ED13" s="33" t="str">
        <f>IF(squadre!S11=0, CJ13, "-")</f>
        <v>-</v>
      </c>
      <c r="EE13" s="33" t="str">
        <f>IF(squadre!T11=0, CK13, "-")</f>
        <v>-</v>
      </c>
      <c r="EF13" s="33" t="str">
        <f>IF(squadre!U11=0, CL13, "-")</f>
        <v>-</v>
      </c>
      <c r="EG13" s="33">
        <f>IF(squadre!V11=0, CM13, "-")</f>
        <v>2</v>
      </c>
    </row>
    <row r="14" spans="2:137" x14ac:dyDescent="0.25">
      <c r="B14" s="11">
        <v>10</v>
      </c>
      <c r="C14" s="2">
        <f>IF(squadre!$D12=1,portieri!$D12,IF(squadre!$G12=1,portieri!$G12,portieri!$D12))</f>
        <v>6</v>
      </c>
      <c r="D14" s="2">
        <f>IF(squadre!$H12=1,portieri!$H12,IF(squadre!$E12=1,portieri!$E12,portieri!$H12))</f>
        <v>6.5</v>
      </c>
      <c r="E14" s="2">
        <f>IF(squadre!$I12=1,portieri!$I12,IF(squadre!$S12=1,portieri!$S12,portieri!$I12))</f>
        <v>6</v>
      </c>
      <c r="F14" s="2">
        <f>IF(squadre!$F12=1,portieri!$F12,IF(squadre!$O12=1,portieri!$O12,portieri!$F12))</f>
        <v>6</v>
      </c>
      <c r="G14" s="2">
        <f>IF(squadre!$P12=1,portieri!$P12,IF(squadre!$T12=1,portieri!$T12,portieri!$P12))</f>
        <v>6.5</v>
      </c>
      <c r="H14" s="2">
        <f>IF(squadre!$C12=1,portieri!$C12,IF(squadre!$F12=1,portieri!$F12,portieri!$C12))</f>
        <v>7</v>
      </c>
      <c r="I14" s="2">
        <f>IF(squadre!$D12=1,portieri!$D12,IF(squadre!$I12=1,portieri!$I12,portieri!$D12))</f>
        <v>6</v>
      </c>
      <c r="J14" s="2">
        <f>IF(squadre!$H12=1,portieri!$H12,IF(squadre!$C12=1,portieri!$C12,portieri!$H12))</f>
        <v>7</v>
      </c>
      <c r="K14" s="2">
        <f>IF(squadre!$S12=1,portieri!$S12,IF(squadre!$G12=1,portieri!$G12,portieri!$S12))</f>
        <v>6</v>
      </c>
      <c r="L14" s="2">
        <f>IF(squadre!$U12=1,portieri!$U12,IF(squadre!$V12=1,portieri!$V12,portieri!$U12))</f>
        <v>4.5</v>
      </c>
      <c r="M14" s="2">
        <f>IF(squadre!$N12=1,portieri!$N12,IF(squadre!$C12=1,portieri!$C12,portieri!$N12))</f>
        <v>7</v>
      </c>
      <c r="N14" s="2">
        <f>IF(squadre!$U12=1,portieri!$U12,IF(squadre!$K12=1,portieri!$K12,portieri!$U12))</f>
        <v>6</v>
      </c>
      <c r="O14" s="2">
        <f>IF(squadre!$L12=1,portieri!$L12,IF(squadre!$R12=1,portieri!$R12,portieri!$L12))</f>
        <v>6</v>
      </c>
      <c r="P14" s="2">
        <f>IF(squadre!$J12=1,portieri!$J12,IF(squadre!$M12=1,portieri!$M12,portieri!$J12))</f>
        <v>6</v>
      </c>
      <c r="Q14" s="2">
        <f>IF(squadre!$L12=1,portieri!$L12,IF(squadre!$T12=1,portieri!$T12,portieri!$L12))</f>
        <v>6</v>
      </c>
      <c r="R14" s="2">
        <f>IF(squadre!$P12=1,portieri!$P12,IF(squadre!$R12=1,portieri!$R12,portieri!$P12))</f>
        <v>6.5</v>
      </c>
      <c r="S14" s="2">
        <f>IF(squadre!$N12=1,portieri!$N12,IF(squadre!$E12=1,portieri!$E12,portieri!$N12))</f>
        <v>6.5</v>
      </c>
      <c r="T14" s="2">
        <f>IF(squadre!$N12=1,portieri!$N12,IF(squadre!$O12=1,portieri!$O12,portieri!$N12))</f>
        <v>6</v>
      </c>
      <c r="U14" s="2">
        <f>IF(squadre!$V12=1,portieri!$V12,IF(squadre!$R12=1,portieri!$R12,portieri!$V12))</f>
        <v>4.5</v>
      </c>
      <c r="V14" s="2">
        <f>IF(squadre!$D12=1,portieri!$D12,IF(squadre!$M12=1,portieri!$M12,portieri!$D12))</f>
        <v>6.5</v>
      </c>
      <c r="Y14" s="11">
        <v>10</v>
      </c>
      <c r="Z14" s="33">
        <f>IF(squadre!$D12=1,portieri!$AD12,IF(squadre!$G12=1,portieri!$AG12,portieri!$AD12))</f>
        <v>0</v>
      </c>
      <c r="AA14" s="33">
        <f>IF(squadre!$H12=1,portieri!$AH12,IF(squadre!$E12=1,portieri!$AE12,portieri!$AH12))</f>
        <v>2</v>
      </c>
      <c r="AB14" s="33">
        <f>IF(squadre!$I12=1,portieri!$AI12,IF(squadre!$S12=1,portieri!$AS12,portieri!$AI12))</f>
        <v>1</v>
      </c>
      <c r="AC14" s="33">
        <f>IF(squadre!$F12=1,portieri!$AF12,IF(squadre!$O12=1,portieri!$AO12,portieri!$AF12))</f>
        <v>2</v>
      </c>
      <c r="AD14" s="33">
        <f>IF(squadre!$P12=1,portieri!AP12,IF(squadre!$T12=1,portieri!$AT12,portieri!$AP12))</f>
        <v>2</v>
      </c>
      <c r="AE14" s="33">
        <f>IF(squadre!$C12=1,portieri!$AC12,IF(squadre!$F12=1,portieri!$AF12,portieri!$AC12))</f>
        <v>0</v>
      </c>
      <c r="AF14" s="33">
        <f>IF(squadre!$D12=1,portieri!$AD12,IF(squadre!$I12=1,portieri!$AI12,portieri!$AD12))</f>
        <v>1</v>
      </c>
      <c r="AG14" s="33">
        <f>IF(squadre!$H12=1,portieri!$AH12,IF(squadre!$C12=1,portieri!$AC12,portieri!$AH12))</f>
        <v>0</v>
      </c>
      <c r="AH14" s="33">
        <f>IF(squadre!$S12=1,portieri!$AS12,IF(squadre!$G12=1,portieri!$AG12,portieri!$AS12))</f>
        <v>0</v>
      </c>
      <c r="AI14" s="33">
        <f>IF(squadre!$U12=1,portieri!$AU12,IF(squadre!$V12=1,portieri!$AV12,portieri!$AU12))</f>
        <v>2</v>
      </c>
      <c r="AJ14" s="33">
        <f>IF(squadre!$N12=1,portieri!$AN12,IF(squadre!$C12=1,portieri!$AC12,portieri!$AN12))</f>
        <v>0</v>
      </c>
      <c r="AK14" s="33">
        <f>IF(squadre!$U12=1,portieri!$AU12,IF(squadre!$K12=1,portieri!$AK12,portieri!$AU12))</f>
        <v>1</v>
      </c>
      <c r="AL14" s="33">
        <f>IF(squadre!$L12=1,portieri!$AL12,IF(squadre!$R12=1,portieri!$AR12,portieri!$AL12))</f>
        <v>1</v>
      </c>
      <c r="AM14" s="33">
        <f>IF(squadre!$J12=1,portieri!$AJ12,IF(squadre!$M12=1,portieri!$AM12,portieri!$AJ12))</f>
        <v>2</v>
      </c>
      <c r="AN14" s="33">
        <f>IF(squadre!$L12=1,portieri!$AL12,IF(squadre!$T12=1,portieri!$AT12,portieri!$AL12))</f>
        <v>1</v>
      </c>
      <c r="AO14" s="33">
        <f>IF(squadre!$P12=1,portieri!$AP12,IF(squadre!$R12=1,portieri!$AR12,portieri!$AP12))</f>
        <v>2</v>
      </c>
      <c r="AP14" s="33">
        <f>IF(squadre!$N12=1,portieri!$AN12,IF(squadre!$E12=1,portieri!$AE12,portieri!$AN12))</f>
        <v>2</v>
      </c>
      <c r="AQ14" s="33">
        <f>IF(squadre!$N12=1,portieri!$AN12,IF(squadre!$O12=1,portieri!$AO12,portieri!$AN12))</f>
        <v>2</v>
      </c>
      <c r="AR14" s="33">
        <f>IF(squadre!$V12=1,portieri!$AV12,IF(squadre!$R12=1,portieri!$AR12,portieri!$AV12))</f>
        <v>2</v>
      </c>
      <c r="AS14" s="33">
        <f>IF(squadre!$D12=1,portieri!$AD12,IF(squadre!$M12=1,portieri!$AM12,portieri!$AD12))</f>
        <v>2</v>
      </c>
      <c r="AV14" s="11">
        <v>10</v>
      </c>
      <c r="AW14" s="2">
        <f>portieri!C12</f>
        <v>7</v>
      </c>
      <c r="AX14" s="2">
        <f>portieri!D12</f>
        <v>6.5</v>
      </c>
      <c r="AY14" s="2">
        <f>portieri!E12</f>
        <v>6.5</v>
      </c>
      <c r="AZ14" s="2">
        <f>portieri!F12</f>
        <v>6</v>
      </c>
      <c r="BA14" s="2">
        <f>portieri!G12</f>
        <v>6</v>
      </c>
      <c r="BB14" s="2">
        <f>portieri!H12</f>
        <v>6</v>
      </c>
      <c r="BC14" s="2">
        <f>portieri!I12</f>
        <v>6</v>
      </c>
      <c r="BD14" s="2">
        <f>portieri!J12</f>
        <v>6</v>
      </c>
      <c r="BE14" s="2">
        <f>portieri!K12</f>
        <v>6</v>
      </c>
      <c r="BF14" s="2">
        <f>portieri!L12</f>
        <v>6</v>
      </c>
      <c r="BG14" s="2">
        <f>portieri!M12</f>
        <v>5.5</v>
      </c>
      <c r="BH14" s="2">
        <f>portieri!N12</f>
        <v>6</v>
      </c>
      <c r="BI14" s="2">
        <f>portieri!O12</f>
        <v>6</v>
      </c>
      <c r="BJ14" s="2">
        <f>portieri!P12</f>
        <v>6.5</v>
      </c>
      <c r="BK14" s="2">
        <f>portieri!Q12</f>
        <v>7</v>
      </c>
      <c r="BL14" s="2">
        <f>portieri!R12</f>
        <v>6.5</v>
      </c>
      <c r="BM14" s="2">
        <f>portieri!S12</f>
        <v>5</v>
      </c>
      <c r="BN14" s="2">
        <f>portieri!T12</f>
        <v>7</v>
      </c>
      <c r="BO14" s="2">
        <f>portieri!U12</f>
        <v>6</v>
      </c>
      <c r="BP14" s="2">
        <f>portieri!V12</f>
        <v>4.5</v>
      </c>
      <c r="BS14" s="11">
        <v>10</v>
      </c>
      <c r="BT14" s="33">
        <f>portieri!AC12</f>
        <v>0</v>
      </c>
      <c r="BU14" s="33">
        <f>portieri!AD12</f>
        <v>2</v>
      </c>
      <c r="BV14" s="33">
        <f>portieri!AE12</f>
        <v>2</v>
      </c>
      <c r="BW14" s="33">
        <f>portieri!AF12</f>
        <v>2</v>
      </c>
      <c r="BX14" s="33">
        <f>portieri!AG12</f>
        <v>0</v>
      </c>
      <c r="BY14" s="33">
        <f>portieri!AH12</f>
        <v>0</v>
      </c>
      <c r="BZ14" s="33">
        <f>portieri!AI12</f>
        <v>1</v>
      </c>
      <c r="CA14" s="33">
        <f>portieri!AJ12</f>
        <v>2</v>
      </c>
      <c r="CB14" s="33">
        <f>portieri!AK12</f>
        <v>1</v>
      </c>
      <c r="CC14" s="33">
        <f>portieri!AL12</f>
        <v>1</v>
      </c>
      <c r="CD14" s="33">
        <f>portieri!AM12</f>
        <v>2</v>
      </c>
      <c r="CE14" s="33">
        <f>portieri!AN12</f>
        <v>1</v>
      </c>
      <c r="CF14" s="33">
        <f>portieri!AO12</f>
        <v>2</v>
      </c>
      <c r="CG14" s="33">
        <f>portieri!AP12</f>
        <v>2</v>
      </c>
      <c r="CH14" s="33">
        <f>portieri!AQ12</f>
        <v>2</v>
      </c>
      <c r="CI14" s="33">
        <f>portieri!AR12</f>
        <v>3</v>
      </c>
      <c r="CJ14" s="33">
        <f>portieri!AS12</f>
        <v>3</v>
      </c>
      <c r="CK14" s="33">
        <f>portieri!AT12</f>
        <v>4</v>
      </c>
      <c r="CL14" s="33">
        <f>portieri!AU12</f>
        <v>1</v>
      </c>
      <c r="CM14" s="33">
        <f>portieri!AV12</f>
        <v>2</v>
      </c>
      <c r="CP14" s="11">
        <v>10</v>
      </c>
      <c r="CQ14" s="33">
        <f>IF(squadre!C12=1, BT14, "-")</f>
        <v>0</v>
      </c>
      <c r="CR14" s="33" t="str">
        <f>IF(squadre!D12=1, BU14, "-")</f>
        <v>-</v>
      </c>
      <c r="CS14" s="33">
        <f>IF(squadre!E12=1, BV14, "-")</f>
        <v>2</v>
      </c>
      <c r="CT14" s="33" t="str">
        <f>IF(squadre!F12=1, BW14, "-")</f>
        <v>-</v>
      </c>
      <c r="CU14" s="33">
        <f>IF(squadre!G12=1, BX14, "-")</f>
        <v>0</v>
      </c>
      <c r="CV14" s="33" t="str">
        <f>IF(squadre!H12=1, BY14, "-")</f>
        <v>-</v>
      </c>
      <c r="CW14" s="33">
        <f>IF(squadre!I12=1, BZ14, "-")</f>
        <v>1</v>
      </c>
      <c r="CX14" s="33">
        <f>IF(squadre!J12=1, CA14, "-")</f>
        <v>2</v>
      </c>
      <c r="CY14" s="33">
        <f>IF(squadre!K12=1, CB14, "-")</f>
        <v>1</v>
      </c>
      <c r="CZ14" s="33">
        <f>IF(squadre!L12=1, CC14, "-")</f>
        <v>1</v>
      </c>
      <c r="DA14" s="33" t="str">
        <f>IF(squadre!M12=1, CD14, "-")</f>
        <v>-</v>
      </c>
      <c r="DB14" s="33" t="str">
        <f>IF(squadre!N12=1, CE14, "-")</f>
        <v>-</v>
      </c>
      <c r="DC14" s="33">
        <f>IF(squadre!O12=1, CF14, "-")</f>
        <v>2</v>
      </c>
      <c r="DD14" s="33">
        <f>IF(squadre!P12=1, CG14, "-")</f>
        <v>2</v>
      </c>
      <c r="DE14" s="33" t="str">
        <f>IF(squadre!Q12=1, CH14, "-")</f>
        <v>-</v>
      </c>
      <c r="DF14" s="33" t="str">
        <f>IF(squadre!R12=1, CI14, "-")</f>
        <v>-</v>
      </c>
      <c r="DG14" s="33" t="str">
        <f>IF(squadre!S12=1, CJ14, "-")</f>
        <v>-</v>
      </c>
      <c r="DH14" s="33" t="str">
        <f>IF(squadre!T12=1, CK14, "-")</f>
        <v>-</v>
      </c>
      <c r="DI14" s="33" t="str">
        <f>IF(squadre!U12=1, CL14, "-")</f>
        <v>-</v>
      </c>
      <c r="DJ14" s="33">
        <f>IF(squadre!V12=1, CM14, "-")</f>
        <v>2</v>
      </c>
      <c r="DM14" s="11">
        <v>10</v>
      </c>
      <c r="DN14" s="33" t="str">
        <f>IF(squadre!C12=0, BT14, "-")</f>
        <v>-</v>
      </c>
      <c r="DO14" s="33">
        <f>IF(squadre!D12=0, BU14, "-")</f>
        <v>2</v>
      </c>
      <c r="DP14" s="33" t="str">
        <f>IF(squadre!E12=0, BV14, "-")</f>
        <v>-</v>
      </c>
      <c r="DQ14" s="33">
        <f>IF(squadre!F12=0, BW14, "-")</f>
        <v>2</v>
      </c>
      <c r="DR14" s="33" t="str">
        <f>IF(squadre!G12=0, BX14, "-")</f>
        <v>-</v>
      </c>
      <c r="DS14" s="33">
        <f>IF(squadre!H12=0, BY14, "-")</f>
        <v>0</v>
      </c>
      <c r="DT14" s="33" t="str">
        <f>IF(squadre!I12=0, BZ14, "-")</f>
        <v>-</v>
      </c>
      <c r="DU14" s="33" t="str">
        <f>IF(squadre!J12=0, CA14, "-")</f>
        <v>-</v>
      </c>
      <c r="DV14" s="33" t="str">
        <f>IF(squadre!K12=0, CB14, "-")</f>
        <v>-</v>
      </c>
      <c r="DW14" s="33" t="str">
        <f>IF(squadre!L12=0, CC14, "-")</f>
        <v>-</v>
      </c>
      <c r="DX14" s="33">
        <f>IF(squadre!M12=0, CD14, "-")</f>
        <v>2</v>
      </c>
      <c r="DY14" s="33">
        <f>IF(squadre!N12=0, CE14, "-")</f>
        <v>1</v>
      </c>
      <c r="DZ14" s="33" t="str">
        <f>IF(squadre!O12=0, CF14, "-")</f>
        <v>-</v>
      </c>
      <c r="EA14" s="33" t="str">
        <f>IF(squadre!P12=0, CG14, "-")</f>
        <v>-</v>
      </c>
      <c r="EB14" s="33">
        <f>IF(squadre!Q12=0, CH14, "-")</f>
        <v>2</v>
      </c>
      <c r="EC14" s="33">
        <f>IF(squadre!R12=0, CI14, "-")</f>
        <v>3</v>
      </c>
      <c r="ED14" s="33">
        <f>IF(squadre!S12=0, CJ14, "-")</f>
        <v>3</v>
      </c>
      <c r="EE14" s="33">
        <f>IF(squadre!T12=0, CK14, "-")</f>
        <v>4</v>
      </c>
      <c r="EF14" s="33">
        <f>IF(squadre!U12=0, CL14, "-")</f>
        <v>1</v>
      </c>
      <c r="EG14" s="33" t="str">
        <f>IF(squadre!V12=0, CM14, "-")</f>
        <v>-</v>
      </c>
    </row>
    <row r="15" spans="2:137" x14ac:dyDescent="0.25">
      <c r="B15" s="11">
        <v>11</v>
      </c>
      <c r="C15" s="2">
        <f>IF(squadre!$D13=1,portieri!$D13,IF(squadre!$G13=1,portieri!$G13,portieri!$D13))</f>
        <v>6</v>
      </c>
      <c r="D15" s="2">
        <f>IF(squadre!$H13=1,portieri!$H13,IF(squadre!$E13=1,portieri!$E13,portieri!$H13))</f>
        <v>6</v>
      </c>
      <c r="E15" s="2">
        <f>IF(squadre!$I13=1,portieri!$I13,IF(squadre!$S13=1,portieri!$S13,portieri!$I13))</f>
        <v>6</v>
      </c>
      <c r="F15" s="2">
        <f>IF(squadre!$F13=1,portieri!$F13,IF(squadre!$O13=1,portieri!$O13,portieri!$F13))</f>
        <v>6.5</v>
      </c>
      <c r="G15" s="2">
        <f>IF(squadre!$P13=1,portieri!$P13,IF(squadre!$T13=1,portieri!$T13,portieri!$P13))</f>
        <v>6</v>
      </c>
      <c r="H15" s="2">
        <f>IF(squadre!$C13=1,portieri!$C13,IF(squadre!$F13=1,portieri!$F13,portieri!$C13))</f>
        <v>6.5</v>
      </c>
      <c r="I15" s="2">
        <f>IF(squadre!$D13=1,portieri!$D13,IF(squadre!$I13=1,portieri!$I13,portieri!$D13))</f>
        <v>6</v>
      </c>
      <c r="J15" s="2">
        <f>IF(squadre!$H13=1,portieri!$H13,IF(squadre!$C13=1,portieri!$C13,portieri!$H13))</f>
        <v>6</v>
      </c>
      <c r="K15" s="2">
        <f>IF(squadre!$S13=1,portieri!$S13,IF(squadre!$G13=1,portieri!$G13,portieri!$S13))</f>
        <v>6</v>
      </c>
      <c r="L15" s="2">
        <f>IF(squadre!$U13=1,portieri!$U13,IF(squadre!$V13=1,portieri!$V13,portieri!$U13))</f>
        <v>5</v>
      </c>
      <c r="M15" s="2">
        <f>IF(squadre!$N13=1,portieri!$N13,IF(squadre!$C13=1,portieri!$C13,portieri!$N13))</f>
        <v>6</v>
      </c>
      <c r="N15" s="2">
        <f>IF(squadre!$U13=1,portieri!$U13,IF(squadre!$K13=1,portieri!$K13,portieri!$U13))</f>
        <v>5.5</v>
      </c>
      <c r="O15" s="2">
        <f>IF(squadre!$L13=1,portieri!$L13,IF(squadre!$R13=1,portieri!$R13,portieri!$L13))</f>
        <v>6.5</v>
      </c>
      <c r="P15" s="2">
        <f>IF(squadre!$J13=1,portieri!$J13,IF(squadre!$M13=1,portieri!$M13,portieri!$J13))</f>
        <v>6</v>
      </c>
      <c r="Q15" s="2">
        <f>IF(squadre!$L13=1,portieri!$L13,IF(squadre!$T13=1,portieri!$T13,portieri!$L13))</f>
        <v>6</v>
      </c>
      <c r="R15" s="2">
        <f>IF(squadre!$P13=1,portieri!$P13,IF(squadre!$R13=1,portieri!$R13,portieri!$P13))</f>
        <v>6.5</v>
      </c>
      <c r="S15" s="2">
        <f>IF(squadre!$N13=1,portieri!$N13,IF(squadre!$E13=1,portieri!$E13,portieri!$N13))</f>
        <v>6</v>
      </c>
      <c r="T15" s="2">
        <f>IF(squadre!$N13=1,portieri!$N13,IF(squadre!$O13=1,portieri!$O13,portieri!$N13))</f>
        <v>6</v>
      </c>
      <c r="U15" s="2">
        <f>IF(squadre!$V13=1,portieri!$V13,IF(squadre!$R13=1,portieri!$R13,portieri!$V13))</f>
        <v>6.5</v>
      </c>
      <c r="V15" s="2">
        <f>IF(squadre!$D13=1,portieri!$D13,IF(squadre!$M13=1,portieri!$M13,portieri!$D13))</f>
        <v>6</v>
      </c>
      <c r="Y15" s="11">
        <v>11</v>
      </c>
      <c r="Z15" s="33">
        <f>IF(squadre!$D13=1,portieri!$AD13,IF(squadre!$G13=1,portieri!$AG13,portieri!$AD13))</f>
        <v>1</v>
      </c>
      <c r="AA15" s="33">
        <f>IF(squadre!$H13=1,portieri!$AH13,IF(squadre!$E13=1,portieri!$AE13,portieri!$AH13))</f>
        <v>1</v>
      </c>
      <c r="AB15" s="33">
        <f>IF(squadre!$I13=1,portieri!$AI13,IF(squadre!$S13=1,portieri!$AS13,portieri!$AI13))</f>
        <v>2</v>
      </c>
      <c r="AC15" s="33">
        <f>IF(squadre!$F13=1,portieri!$AF13,IF(squadre!$O13=1,portieri!$AO13,portieri!$AF13))</f>
        <v>0</v>
      </c>
      <c r="AD15" s="33">
        <f>IF(squadre!$P13=1,portieri!AP13,IF(squadre!$T13=1,portieri!$AT13,portieri!$AP13))</f>
        <v>0</v>
      </c>
      <c r="AE15" s="33">
        <f>IF(squadre!$C13=1,portieri!$AC13,IF(squadre!$F13=1,portieri!$AF13,portieri!$AC13))</f>
        <v>0</v>
      </c>
      <c r="AF15" s="33">
        <f>IF(squadre!$D13=1,portieri!$AD13,IF(squadre!$I13=1,portieri!$AI13,portieri!$AD13))</f>
        <v>1</v>
      </c>
      <c r="AG15" s="33">
        <f>IF(squadre!$H13=1,portieri!$AH13,IF(squadre!$C13=1,portieri!$AC13,portieri!$AH13))</f>
        <v>1</v>
      </c>
      <c r="AH15" s="33">
        <f>IF(squadre!$S13=1,portieri!$AS13,IF(squadre!$G13=1,portieri!$AG13,portieri!$AS13))</f>
        <v>2</v>
      </c>
      <c r="AI15" s="33">
        <f>IF(squadre!$U13=1,portieri!$AU13,IF(squadre!$V13=1,portieri!$AV13,portieri!$AU13))</f>
        <v>1</v>
      </c>
      <c r="AJ15" s="33">
        <f>IF(squadre!$N13=1,portieri!$AN13,IF(squadre!$C13=1,portieri!$AC13,portieri!$AN13))</f>
        <v>1</v>
      </c>
      <c r="AK15" s="33">
        <f>IF(squadre!$U13=1,portieri!$AU13,IF(squadre!$K13=1,portieri!$AK13,portieri!$AU13))</f>
        <v>3</v>
      </c>
      <c r="AL15" s="33">
        <f>IF(squadre!$L13=1,portieri!$AL13,IF(squadre!$R13=1,portieri!$AR13,portieri!$AL13))</f>
        <v>1</v>
      </c>
      <c r="AM15" s="33">
        <f>IF(squadre!$J13=1,portieri!$AJ13,IF(squadre!$M13=1,portieri!$AM13,portieri!$AJ13))</f>
        <v>1</v>
      </c>
      <c r="AN15" s="33">
        <f>IF(squadre!$L13=1,portieri!$AL13,IF(squadre!$T13=1,portieri!$AT13,portieri!$AL13))</f>
        <v>0</v>
      </c>
      <c r="AO15" s="33">
        <f>IF(squadre!$P13=1,portieri!$AP13,IF(squadre!$R13=1,portieri!$AR13,portieri!$AP13))</f>
        <v>1</v>
      </c>
      <c r="AP15" s="33">
        <f>IF(squadre!$N13=1,portieri!$AN13,IF(squadre!$E13=1,portieri!$AE13,portieri!$AN13))</f>
        <v>1</v>
      </c>
      <c r="AQ15" s="33">
        <f>IF(squadre!$N13=1,portieri!$AN13,IF(squadre!$O13=1,portieri!$AO13,portieri!$AN13))</f>
        <v>1</v>
      </c>
      <c r="AR15" s="33">
        <f>IF(squadre!$V13=1,portieri!$AV13,IF(squadre!$R13=1,portieri!$AR13,portieri!$AV13))</f>
        <v>1</v>
      </c>
      <c r="AS15" s="33">
        <f>IF(squadre!$D13=1,portieri!$AD13,IF(squadre!$M13=1,portieri!$AM13,portieri!$AD13))</f>
        <v>1</v>
      </c>
      <c r="AV15" s="11">
        <v>11</v>
      </c>
      <c r="AW15" s="2">
        <f>portieri!C13</f>
        <v>6</v>
      </c>
      <c r="AX15" s="2">
        <f>portieri!D13</f>
        <v>6</v>
      </c>
      <c r="AY15" s="2">
        <f>portieri!E13</f>
        <v>5.5</v>
      </c>
      <c r="AZ15" s="2">
        <f>portieri!F13</f>
        <v>6.5</v>
      </c>
      <c r="BA15" s="2">
        <f>portieri!G13</f>
        <v>5</v>
      </c>
      <c r="BB15" s="2">
        <f>portieri!H13</f>
        <v>6</v>
      </c>
      <c r="BC15" s="2">
        <f>portieri!I13</f>
        <v>6</v>
      </c>
      <c r="BD15" s="2">
        <f>portieri!J13</f>
        <v>7</v>
      </c>
      <c r="BE15" s="2">
        <f>portieri!K13</f>
        <v>5.5</v>
      </c>
      <c r="BF15" s="2">
        <f>portieri!L13</f>
        <v>4.5</v>
      </c>
      <c r="BG15" s="2">
        <f>portieri!M13</f>
        <v>6</v>
      </c>
      <c r="BH15" s="2">
        <f>portieri!N13</f>
        <v>6</v>
      </c>
      <c r="BI15" s="2">
        <f>portieri!O13</f>
        <v>5</v>
      </c>
      <c r="BJ15" s="2">
        <f>portieri!P13</f>
        <v>6</v>
      </c>
      <c r="BK15" s="2">
        <f>portieri!Q13</f>
        <v>6.5</v>
      </c>
      <c r="BL15" s="2">
        <f>portieri!R13</f>
        <v>6.5</v>
      </c>
      <c r="BM15" s="2">
        <f>portieri!S13</f>
        <v>6</v>
      </c>
      <c r="BN15" s="2">
        <f>portieri!T13</f>
        <v>6</v>
      </c>
      <c r="BO15" s="2">
        <f>portieri!U13</f>
        <v>5</v>
      </c>
      <c r="BP15" s="2">
        <f>portieri!V13</f>
        <v>6</v>
      </c>
      <c r="BS15" s="11">
        <v>11</v>
      </c>
      <c r="BT15" s="33">
        <f>portieri!AC13</f>
        <v>1</v>
      </c>
      <c r="BU15" s="33">
        <f>portieri!AD13</f>
        <v>1</v>
      </c>
      <c r="BV15" s="33">
        <f>portieri!AE13</f>
        <v>4</v>
      </c>
      <c r="BW15" s="33">
        <f>portieri!AF13</f>
        <v>0</v>
      </c>
      <c r="BX15" s="33">
        <f>portieri!AG13</f>
        <v>5</v>
      </c>
      <c r="BY15" s="33">
        <f>portieri!AH13</f>
        <v>1</v>
      </c>
      <c r="BZ15" s="33">
        <f>portieri!AI13</f>
        <v>1</v>
      </c>
      <c r="CA15" s="33">
        <f>portieri!AJ13</f>
        <v>1</v>
      </c>
      <c r="CB15" s="33">
        <f>portieri!AK13</f>
        <v>3</v>
      </c>
      <c r="CC15" s="33">
        <f>portieri!AL13</f>
        <v>4</v>
      </c>
      <c r="CD15" s="33">
        <f>portieri!AM13</f>
        <v>1</v>
      </c>
      <c r="CE15" s="33">
        <f>portieri!AN13</f>
        <v>1</v>
      </c>
      <c r="CF15" s="33">
        <f>portieri!AO13</f>
        <v>4</v>
      </c>
      <c r="CG15" s="33">
        <f>portieri!AP13</f>
        <v>2</v>
      </c>
      <c r="CH15" s="33">
        <f>portieri!AQ13</f>
        <v>0</v>
      </c>
      <c r="CI15" s="33">
        <f>portieri!AR13</f>
        <v>1</v>
      </c>
      <c r="CJ15" s="33">
        <f>portieri!AS13</f>
        <v>2</v>
      </c>
      <c r="CK15" s="33">
        <f>portieri!AT13</f>
        <v>0</v>
      </c>
      <c r="CL15" s="33">
        <f>portieri!AU13</f>
        <v>1</v>
      </c>
      <c r="CM15" s="33">
        <f>portieri!AV13</f>
        <v>1</v>
      </c>
      <c r="CP15" s="11">
        <v>11</v>
      </c>
      <c r="CQ15" s="33" t="str">
        <f>IF(squadre!C13=1, BT15, "-")</f>
        <v>-</v>
      </c>
      <c r="CR15" s="33">
        <f>IF(squadre!D13=1, BU15, "-")</f>
        <v>1</v>
      </c>
      <c r="CS15" s="33" t="str">
        <f>IF(squadre!E13=1, BV15, "-")</f>
        <v>-</v>
      </c>
      <c r="CT15" s="33">
        <f>IF(squadre!F13=1, BW15, "-")</f>
        <v>0</v>
      </c>
      <c r="CU15" s="33" t="str">
        <f>IF(squadre!G13=1, BX15, "-")</f>
        <v>-</v>
      </c>
      <c r="CV15" s="33">
        <f>IF(squadre!H13=1, BY15, "-")</f>
        <v>1</v>
      </c>
      <c r="CW15" s="33" t="str">
        <f>IF(squadre!I13=1, BZ15, "-")</f>
        <v>-</v>
      </c>
      <c r="CX15" s="33" t="str">
        <f>IF(squadre!J13=1, CA15, "-")</f>
        <v>-</v>
      </c>
      <c r="CY15" s="33">
        <f>IF(squadre!K13=1, CB15, "-")</f>
        <v>3</v>
      </c>
      <c r="CZ15" s="33" t="str">
        <f>IF(squadre!L13=1, CC15, "-")</f>
        <v>-</v>
      </c>
      <c r="DA15" s="33">
        <f>IF(squadre!M13=1, CD15, "-")</f>
        <v>1</v>
      </c>
      <c r="DB15" s="33">
        <f>IF(squadre!N13=1, CE15, "-")</f>
        <v>1</v>
      </c>
      <c r="DC15" s="33" t="str">
        <f>IF(squadre!O13=1, CF15, "-")</f>
        <v>-</v>
      </c>
      <c r="DD15" s="33" t="str">
        <f>IF(squadre!P13=1, CG15, "-")</f>
        <v>-</v>
      </c>
      <c r="DE15" s="33">
        <f>IF(squadre!Q13=1, CH15, "-")</f>
        <v>0</v>
      </c>
      <c r="DF15" s="33">
        <f>IF(squadre!R13=1, CI15, "-")</f>
        <v>1</v>
      </c>
      <c r="DG15" s="33">
        <f>IF(squadre!S13=1, CJ15, "-")</f>
        <v>2</v>
      </c>
      <c r="DH15" s="33">
        <f>IF(squadre!T13=1, CK15, "-")</f>
        <v>0</v>
      </c>
      <c r="DI15" s="33" t="str">
        <f>IF(squadre!U13=1, CL15, "-")</f>
        <v>-</v>
      </c>
      <c r="DJ15" s="33" t="str">
        <f>IF(squadre!V13=1, CM15, "-")</f>
        <v>-</v>
      </c>
      <c r="DM15" s="11">
        <v>11</v>
      </c>
      <c r="DN15" s="33">
        <f>IF(squadre!C13=0, BT15, "-")</f>
        <v>1</v>
      </c>
      <c r="DO15" s="33" t="str">
        <f>IF(squadre!D13=0, BU15, "-")</f>
        <v>-</v>
      </c>
      <c r="DP15" s="33">
        <f>IF(squadre!E13=0, BV15, "-")</f>
        <v>4</v>
      </c>
      <c r="DQ15" s="33" t="str">
        <f>IF(squadre!F13=0, BW15, "-")</f>
        <v>-</v>
      </c>
      <c r="DR15" s="33">
        <f>IF(squadre!G13=0, BX15, "-")</f>
        <v>5</v>
      </c>
      <c r="DS15" s="33" t="str">
        <f>IF(squadre!H13=0, BY15, "-")</f>
        <v>-</v>
      </c>
      <c r="DT15" s="33">
        <f>IF(squadre!I13=0, BZ15, "-")</f>
        <v>1</v>
      </c>
      <c r="DU15" s="33">
        <f>IF(squadre!J13=0, CA15, "-")</f>
        <v>1</v>
      </c>
      <c r="DV15" s="33" t="str">
        <f>IF(squadre!K13=0, CB15, "-")</f>
        <v>-</v>
      </c>
      <c r="DW15" s="33">
        <f>IF(squadre!L13=0, CC15, "-")</f>
        <v>4</v>
      </c>
      <c r="DX15" s="33" t="str">
        <f>IF(squadre!M13=0, CD15, "-")</f>
        <v>-</v>
      </c>
      <c r="DY15" s="33" t="str">
        <f>IF(squadre!N13=0, CE15, "-")</f>
        <v>-</v>
      </c>
      <c r="DZ15" s="33">
        <f>IF(squadre!O13=0, CF15, "-")</f>
        <v>4</v>
      </c>
      <c r="EA15" s="33">
        <f>IF(squadre!P13=0, CG15, "-")</f>
        <v>2</v>
      </c>
      <c r="EB15" s="33" t="str">
        <f>IF(squadre!Q13=0, CH15, "-")</f>
        <v>-</v>
      </c>
      <c r="EC15" s="33" t="str">
        <f>IF(squadre!R13=0, CI15, "-")</f>
        <v>-</v>
      </c>
      <c r="ED15" s="33" t="str">
        <f>IF(squadre!S13=0, CJ15, "-")</f>
        <v>-</v>
      </c>
      <c r="EE15" s="33" t="str">
        <f>IF(squadre!T13=0, CK15, "-")</f>
        <v>-</v>
      </c>
      <c r="EF15" s="33">
        <f>IF(squadre!U13=0, CL15, "-")</f>
        <v>1</v>
      </c>
      <c r="EG15" s="33">
        <f>IF(squadre!V13=0, CM15, "-")</f>
        <v>1</v>
      </c>
    </row>
    <row r="16" spans="2:137" x14ac:dyDescent="0.25">
      <c r="B16" s="11">
        <v>12</v>
      </c>
      <c r="C16" s="2">
        <f>IF(squadre!$D14=1,portieri!$D14,IF(squadre!$G14=1,portieri!$G14,portieri!$D14))</f>
        <v>6</v>
      </c>
      <c r="D16" s="2">
        <f>IF(squadre!$H14=1,portieri!$H14,IF(squadre!$E14=1,portieri!$E14,portieri!$H14))</f>
        <v>6</v>
      </c>
      <c r="E16" s="2">
        <f>IF(squadre!$I14=1,portieri!$I14,IF(squadre!$S14=1,portieri!$S14,portieri!$I14))</f>
        <v>6.5</v>
      </c>
      <c r="F16" s="2">
        <f>IF(squadre!$F14=1,portieri!$F14,IF(squadre!$O14=1,portieri!$O14,portieri!$F14))</f>
        <v>6</v>
      </c>
      <c r="G16" s="2">
        <f>IF(squadre!$P14=1,portieri!$P14,IF(squadre!$T14=1,portieri!$T14,portieri!$P14))</f>
        <v>6.5</v>
      </c>
      <c r="H16" s="2">
        <f>IF(squadre!$C14=1,portieri!$C14,IF(squadre!$F14=1,portieri!$F14,portieri!$C14))</f>
        <v>6.5</v>
      </c>
      <c r="I16" s="2">
        <f>IF(squadre!$D14=1,portieri!$D14,IF(squadre!$I14=1,portieri!$I14,portieri!$D14))</f>
        <v>6.5</v>
      </c>
      <c r="J16" s="2">
        <f>IF(squadre!$H14=1,portieri!$H14,IF(squadre!$C14=1,portieri!$C14,portieri!$H14))</f>
        <v>6.5</v>
      </c>
      <c r="K16" s="2">
        <f>IF(squadre!$S14=1,portieri!$S14,IF(squadre!$G14=1,portieri!$G14,portieri!$S14))</f>
        <v>6</v>
      </c>
      <c r="L16" s="2">
        <f>IF(squadre!$U14=1,portieri!$U14,IF(squadre!$V14=1,portieri!$V14,portieri!$U14))</f>
        <v>6</v>
      </c>
      <c r="M16" s="2">
        <f>IF(squadre!$N14=1,portieri!$N14,IF(squadre!$C14=1,portieri!$C14,portieri!$N14))</f>
        <v>6.5</v>
      </c>
      <c r="N16" s="2">
        <f>IF(squadre!$U14=1,portieri!$U14,IF(squadre!$K14=1,portieri!$K14,portieri!$U14))</f>
        <v>6</v>
      </c>
      <c r="O16" s="2">
        <f>IF(squadre!$L14=1,portieri!$L14,IF(squadre!$R14=1,portieri!$R14,portieri!$L14))</f>
        <v>5</v>
      </c>
      <c r="P16" s="2">
        <f>IF(squadre!$J14=1,portieri!$J14,IF(squadre!$M14=1,portieri!$M14,portieri!$J14))</f>
        <v>6</v>
      </c>
      <c r="Q16" s="2">
        <f>IF(squadre!$L14=1,portieri!$L14,IF(squadre!$T14=1,portieri!$T14,portieri!$L14))</f>
        <v>5</v>
      </c>
      <c r="R16" s="2">
        <f>IF(squadre!$P14=1,portieri!$P14,IF(squadre!$R14=1,portieri!$R14,portieri!$P14))</f>
        <v>6.5</v>
      </c>
      <c r="S16" s="2">
        <f>IF(squadre!$N14=1,portieri!$N14,IF(squadre!$E14=1,portieri!$E14,portieri!$N14))</f>
        <v>6</v>
      </c>
      <c r="T16" s="2">
        <f>IF(squadre!$N14=1,portieri!$N14,IF(squadre!$O14=1,portieri!$O14,portieri!$N14))</f>
        <v>6</v>
      </c>
      <c r="U16" s="2">
        <f>IF(squadre!$V14=1,portieri!$V14,IF(squadre!$R14=1,portieri!$R14,portieri!$V14))</f>
        <v>5</v>
      </c>
      <c r="V16" s="2">
        <f>IF(squadre!$D14=1,portieri!$D14,IF(squadre!$M14=1,portieri!$M14,portieri!$D14))</f>
        <v>6</v>
      </c>
      <c r="Y16" s="11">
        <v>12</v>
      </c>
      <c r="Z16" s="33">
        <f>IF(squadre!$D14=1,portieri!$AD14,IF(squadre!$G14=1,portieri!$AG14,portieri!$AD14))</f>
        <v>2</v>
      </c>
      <c r="AA16" s="33">
        <f>IF(squadre!$H14=1,portieri!$AH14,IF(squadre!$E14=1,portieri!$AE14,portieri!$AH14))</f>
        <v>0</v>
      </c>
      <c r="AB16" s="33">
        <f>IF(squadre!$I14=1,portieri!$AI14,IF(squadre!$S14=1,portieri!$AS14,portieri!$AI14))</f>
        <v>4</v>
      </c>
      <c r="AC16" s="33">
        <f>IF(squadre!$F14=1,portieri!$AF14,IF(squadre!$O14=1,portieri!$AO14,portieri!$AF14))</f>
        <v>0</v>
      </c>
      <c r="AD16" s="33">
        <f>IF(squadre!$P14=1,portieri!AP14,IF(squadre!$T14=1,portieri!$AT14,portieri!$AP14))</f>
        <v>0</v>
      </c>
      <c r="AE16" s="33">
        <f>IF(squadre!$C14=1,portieri!$AC14,IF(squadre!$F14=1,portieri!$AF14,portieri!$AC14))</f>
        <v>2</v>
      </c>
      <c r="AF16" s="33">
        <f>IF(squadre!$D14=1,portieri!$AD14,IF(squadre!$I14=1,portieri!$AI14,portieri!$AD14))</f>
        <v>4</v>
      </c>
      <c r="AG16" s="33">
        <f>IF(squadre!$H14=1,portieri!$AH14,IF(squadre!$C14=1,portieri!$AC14,portieri!$AH14))</f>
        <v>2</v>
      </c>
      <c r="AH16" s="33">
        <f>IF(squadre!$S14=1,portieri!$AS14,IF(squadre!$G14=1,portieri!$AG14,portieri!$AS14))</f>
        <v>2</v>
      </c>
      <c r="AI16" s="33">
        <f>IF(squadre!$U14=1,portieri!$AU14,IF(squadre!$V14=1,portieri!$AV14,portieri!$AU14))</f>
        <v>0</v>
      </c>
      <c r="AJ16" s="33">
        <f>IF(squadre!$N14=1,portieri!$AN14,IF(squadre!$C14=1,portieri!$AC14,portieri!$AN14))</f>
        <v>2</v>
      </c>
      <c r="AK16" s="33">
        <f>IF(squadre!$U14=1,portieri!$AU14,IF(squadre!$K14=1,portieri!$AK14,portieri!$AU14))</f>
        <v>0</v>
      </c>
      <c r="AL16" s="33">
        <f>IF(squadre!$L14=1,portieri!$AL14,IF(squadre!$R14=1,portieri!$AR14,portieri!$AL14))</f>
        <v>2</v>
      </c>
      <c r="AM16" s="33">
        <f>IF(squadre!$J14=1,portieri!$AJ14,IF(squadre!$M14=1,portieri!$AM14,portieri!$AJ14))</f>
        <v>3</v>
      </c>
      <c r="AN16" s="33">
        <f>IF(squadre!$L14=1,portieri!$AL14,IF(squadre!$T14=1,portieri!$AT14,portieri!$AL14))</f>
        <v>2</v>
      </c>
      <c r="AO16" s="33">
        <f>IF(squadre!$P14=1,portieri!$AP14,IF(squadre!$R14=1,portieri!$AR14,portieri!$AP14))</f>
        <v>0</v>
      </c>
      <c r="AP16" s="33">
        <f>IF(squadre!$N14=1,portieri!$AN14,IF(squadre!$E14=1,portieri!$AE14,portieri!$AN14))</f>
        <v>0</v>
      </c>
      <c r="AQ16" s="33">
        <f>IF(squadre!$N14=1,portieri!$AN14,IF(squadre!$O14=1,portieri!$AO14,portieri!$AN14))</f>
        <v>0</v>
      </c>
      <c r="AR16" s="33">
        <f>IF(squadre!$V14=1,portieri!$AV14,IF(squadre!$R14=1,portieri!$AR14,portieri!$AV14))</f>
        <v>2</v>
      </c>
      <c r="AS16" s="33">
        <f>IF(squadre!$D14=1,portieri!$AD14,IF(squadre!$M14=1,portieri!$AM14,portieri!$AD14))</f>
        <v>3</v>
      </c>
      <c r="AV16" s="11">
        <v>12</v>
      </c>
      <c r="AW16" s="2">
        <f>portieri!C14</f>
        <v>6.5</v>
      </c>
      <c r="AX16" s="2">
        <f>portieri!D14</f>
        <v>5.5</v>
      </c>
      <c r="AY16" s="2">
        <f>portieri!E14</f>
        <v>6</v>
      </c>
      <c r="AZ16" s="2">
        <f>portieri!F14</f>
        <v>7</v>
      </c>
      <c r="BA16" s="2">
        <f>portieri!G14</f>
        <v>6</v>
      </c>
      <c r="BB16" s="2">
        <f>portieri!H14</f>
        <v>6</v>
      </c>
      <c r="BC16" s="2">
        <f>portieri!I14</f>
        <v>6.5</v>
      </c>
      <c r="BD16" s="2">
        <f>portieri!J14</f>
        <v>6</v>
      </c>
      <c r="BE16" s="2">
        <f>portieri!K14</f>
        <v>6</v>
      </c>
      <c r="BF16" s="2">
        <f>portieri!L14</f>
        <v>5</v>
      </c>
      <c r="BG16" s="2">
        <f>portieri!M14</f>
        <v>6</v>
      </c>
      <c r="BH16" s="2">
        <f>portieri!N14</f>
        <v>6.5</v>
      </c>
      <c r="BI16" s="2">
        <f>portieri!O14</f>
        <v>6</v>
      </c>
      <c r="BJ16" s="2">
        <f>portieri!P14</f>
        <v>6.5</v>
      </c>
      <c r="BK16" s="2">
        <f>portieri!Q14</f>
        <v>5</v>
      </c>
      <c r="BL16" s="2">
        <f>portieri!R14</f>
        <v>4.5</v>
      </c>
      <c r="BM16" s="2">
        <f>portieri!S14</f>
        <v>5.5</v>
      </c>
      <c r="BN16" s="2">
        <f>portieri!T14</f>
        <v>6.5</v>
      </c>
      <c r="BO16" s="2">
        <f>portieri!U14</f>
        <v>6</v>
      </c>
      <c r="BP16" s="2">
        <f>portieri!V14</f>
        <v>5</v>
      </c>
      <c r="BS16" s="11">
        <v>12</v>
      </c>
      <c r="BT16" s="33">
        <f>portieri!AC14</f>
        <v>2</v>
      </c>
      <c r="BU16" s="33">
        <f>portieri!AD14</f>
        <v>1</v>
      </c>
      <c r="BV16" s="33">
        <f>portieri!AE14</f>
        <v>0</v>
      </c>
      <c r="BW16" s="33">
        <f>portieri!AF14</f>
        <v>0</v>
      </c>
      <c r="BX16" s="33">
        <f>portieri!AG14</f>
        <v>2</v>
      </c>
      <c r="BY16" s="33">
        <f>portieri!AH14</f>
        <v>1</v>
      </c>
      <c r="BZ16" s="33">
        <f>portieri!AI14</f>
        <v>4</v>
      </c>
      <c r="CA16" s="33">
        <f>portieri!AJ14</f>
        <v>3</v>
      </c>
      <c r="CB16" s="33">
        <f>portieri!AK14</f>
        <v>1</v>
      </c>
      <c r="CC16" s="33">
        <f>portieri!AL14</f>
        <v>2</v>
      </c>
      <c r="CD16" s="33">
        <f>portieri!AM14</f>
        <v>3</v>
      </c>
      <c r="CE16" s="33">
        <f>portieri!AN14</f>
        <v>2</v>
      </c>
      <c r="CF16" s="33">
        <f>portieri!AO14</f>
        <v>0</v>
      </c>
      <c r="CG16" s="33">
        <f>portieri!AP14</f>
        <v>0</v>
      </c>
      <c r="CH16" s="33">
        <f>portieri!AQ14</f>
        <v>6</v>
      </c>
      <c r="CI16" s="33">
        <f>portieri!AR14</f>
        <v>3</v>
      </c>
      <c r="CJ16" s="33">
        <f>portieri!AS14</f>
        <v>2</v>
      </c>
      <c r="CK16" s="33">
        <f>portieri!AT14</f>
        <v>0</v>
      </c>
      <c r="CL16" s="33">
        <f>portieri!AU14</f>
        <v>0</v>
      </c>
      <c r="CM16" s="33">
        <f>portieri!AV14</f>
        <v>2</v>
      </c>
      <c r="CP16" s="11">
        <v>12</v>
      </c>
      <c r="CQ16" s="33">
        <f>IF(squadre!C14=1, BT16, "-")</f>
        <v>2</v>
      </c>
      <c r="CR16" s="33" t="str">
        <f>IF(squadre!D14=1, BU16, "-")</f>
        <v>-</v>
      </c>
      <c r="CS16" s="33">
        <f>IF(squadre!E14=1, BV16, "-")</f>
        <v>0</v>
      </c>
      <c r="CT16" s="33" t="str">
        <f>IF(squadre!F14=1, BW16, "-")</f>
        <v>-</v>
      </c>
      <c r="CU16" s="33">
        <f>IF(squadre!G14=1, BX16, "-")</f>
        <v>2</v>
      </c>
      <c r="CV16" s="33" t="str">
        <f>IF(squadre!H14=1, BY16, "-")</f>
        <v>-</v>
      </c>
      <c r="CW16" s="33">
        <f>IF(squadre!I14=1, BZ16, "-")</f>
        <v>4</v>
      </c>
      <c r="CX16" s="33" t="str">
        <f>IF(squadre!J14=1, CA16, "-")</f>
        <v>-</v>
      </c>
      <c r="CY16" s="33" t="str">
        <f>IF(squadre!K14=1, CB16, "-")</f>
        <v>-</v>
      </c>
      <c r="CZ16" s="33">
        <f>IF(squadre!L14=1, CC16, "-")</f>
        <v>2</v>
      </c>
      <c r="DA16" s="33">
        <f>IF(squadre!M14=1, CD16, "-")</f>
        <v>3</v>
      </c>
      <c r="DB16" s="33" t="str">
        <f>IF(squadre!N14=1, CE16, "-")</f>
        <v>-</v>
      </c>
      <c r="DC16" s="33">
        <f>IF(squadre!O14=1, CF16, "-")</f>
        <v>0</v>
      </c>
      <c r="DD16" s="33">
        <f>IF(squadre!P14=1, CG16, "-")</f>
        <v>0</v>
      </c>
      <c r="DE16" s="33">
        <f>IF(squadre!Q14=1, CH16, "-")</f>
        <v>6</v>
      </c>
      <c r="DF16" s="33" t="str">
        <f>IF(squadre!R14=1, CI16, "-")</f>
        <v>-</v>
      </c>
      <c r="DG16" s="33" t="str">
        <f>IF(squadre!S14=1, CJ16, "-")</f>
        <v>-</v>
      </c>
      <c r="DH16" s="33" t="str">
        <f>IF(squadre!T14=1, CK16, "-")</f>
        <v>-</v>
      </c>
      <c r="DI16" s="33">
        <f>IF(squadre!U14=1, CL16, "-")</f>
        <v>0</v>
      </c>
      <c r="DJ16" s="33" t="str">
        <f>IF(squadre!V14=1, CM16, "-")</f>
        <v>-</v>
      </c>
      <c r="DM16" s="11">
        <v>12</v>
      </c>
      <c r="DN16" s="33" t="str">
        <f>IF(squadre!C14=0, BT16, "-")</f>
        <v>-</v>
      </c>
      <c r="DO16" s="33">
        <f>IF(squadre!D14=0, BU16, "-")</f>
        <v>1</v>
      </c>
      <c r="DP16" s="33" t="str">
        <f>IF(squadre!E14=0, BV16, "-")</f>
        <v>-</v>
      </c>
      <c r="DQ16" s="33">
        <f>IF(squadre!F14=0, BW16, "-")</f>
        <v>0</v>
      </c>
      <c r="DR16" s="33" t="str">
        <f>IF(squadre!G14=0, BX16, "-")</f>
        <v>-</v>
      </c>
      <c r="DS16" s="33">
        <f>IF(squadre!H14=0, BY16, "-")</f>
        <v>1</v>
      </c>
      <c r="DT16" s="33" t="str">
        <f>IF(squadre!I14=0, BZ16, "-")</f>
        <v>-</v>
      </c>
      <c r="DU16" s="33">
        <f>IF(squadre!J14=0, CA16, "-")</f>
        <v>3</v>
      </c>
      <c r="DV16" s="33">
        <f>IF(squadre!K14=0, CB16, "-")</f>
        <v>1</v>
      </c>
      <c r="DW16" s="33" t="str">
        <f>IF(squadre!L14=0, CC16, "-")</f>
        <v>-</v>
      </c>
      <c r="DX16" s="33" t="str">
        <f>IF(squadre!M14=0, CD16, "-")</f>
        <v>-</v>
      </c>
      <c r="DY16" s="33">
        <f>IF(squadre!N14=0, CE16, "-")</f>
        <v>2</v>
      </c>
      <c r="DZ16" s="33" t="str">
        <f>IF(squadre!O14=0, CF16, "-")</f>
        <v>-</v>
      </c>
      <c r="EA16" s="33" t="str">
        <f>IF(squadre!P14=0, CG16, "-")</f>
        <v>-</v>
      </c>
      <c r="EB16" s="33" t="str">
        <f>IF(squadre!Q14=0, CH16, "-")</f>
        <v>-</v>
      </c>
      <c r="EC16" s="33">
        <f>IF(squadre!R14=0, CI16, "-")</f>
        <v>3</v>
      </c>
      <c r="ED16" s="33">
        <f>IF(squadre!S14=0, CJ16, "-")</f>
        <v>2</v>
      </c>
      <c r="EE16" s="33">
        <f>IF(squadre!T14=0, CK16, "-")</f>
        <v>0</v>
      </c>
      <c r="EF16" s="33" t="str">
        <f>IF(squadre!U14=0, CL16, "-")</f>
        <v>-</v>
      </c>
      <c r="EG16" s="33">
        <f>IF(squadre!V14=0, CM16, "-")</f>
        <v>2</v>
      </c>
    </row>
    <row r="17" spans="2:137" x14ac:dyDescent="0.25">
      <c r="B17" s="11">
        <v>13</v>
      </c>
      <c r="C17" s="2">
        <f>IF(squadre!$D15=1,portieri!$D15,IF(squadre!$G15=1,portieri!$G15,portieri!$D15))</f>
        <v>6</v>
      </c>
      <c r="D17" s="2">
        <f>IF(squadre!$H15=1,portieri!$H15,IF(squadre!$E15=1,portieri!$E15,portieri!$H15))</f>
        <v>6</v>
      </c>
      <c r="E17" s="2">
        <f>IF(squadre!$I15=1,portieri!$I15,IF(squadre!$S15=1,portieri!$S15,portieri!$I15))</f>
        <v>6.5</v>
      </c>
      <c r="F17" s="2">
        <f>IF(squadre!$F15=1,portieri!$F15,IF(squadre!$O15=1,portieri!$O15,portieri!$F15))</f>
        <v>6</v>
      </c>
      <c r="G17" s="2">
        <f>IF(squadre!$P15=1,portieri!$P15,IF(squadre!$T15=1,portieri!$T15,portieri!$P15))</f>
        <v>7</v>
      </c>
      <c r="H17" s="2">
        <f>IF(squadre!$C15=1,portieri!$C15,IF(squadre!$F15=1,portieri!$F15,portieri!$C15))</f>
        <v>6</v>
      </c>
      <c r="I17" s="2">
        <f>IF(squadre!$D15=1,portieri!$D15,IF(squadre!$I15=1,portieri!$I15,portieri!$D15))</f>
        <v>6</v>
      </c>
      <c r="J17" s="2">
        <f>IF(squadre!$H15=1,portieri!$H15,IF(squadre!$C15=1,portieri!$C15,portieri!$H15))</f>
        <v>6</v>
      </c>
      <c r="K17" s="2">
        <f>IF(squadre!$S15=1,portieri!$S15,IF(squadre!$G15=1,portieri!$G15,portieri!$S15))</f>
        <v>6.5</v>
      </c>
      <c r="L17" s="2">
        <f>IF(squadre!$U15=1,portieri!$U15,IF(squadre!$V15=1,portieri!$V15,portieri!$U15))</f>
        <v>5.5</v>
      </c>
      <c r="M17" s="2">
        <f>IF(squadre!$N15=1,portieri!$N15,IF(squadre!$C15=1,portieri!$C15,portieri!$N15))</f>
        <v>6</v>
      </c>
      <c r="N17" s="2">
        <f>IF(squadre!$U15=1,portieri!$U15,IF(squadre!$K15=1,portieri!$K15,portieri!$U15))</f>
        <v>6</v>
      </c>
      <c r="O17" s="2">
        <f>IF(squadre!$L15=1,portieri!$L15,IF(squadre!$R15=1,portieri!$R15,portieri!$L15))</f>
        <v>6.5</v>
      </c>
      <c r="P17" s="2">
        <f>IF(squadre!$J15=1,portieri!$J15,IF(squadre!$M15=1,portieri!$M15,portieri!$J15))</f>
        <v>7.5</v>
      </c>
      <c r="Q17" s="2">
        <f>IF(squadre!$L15=1,portieri!$L15,IF(squadre!$T15=1,portieri!$T15,portieri!$L15))</f>
        <v>7</v>
      </c>
      <c r="R17" s="2">
        <f>IF(squadre!$P15=1,portieri!$P15,IF(squadre!$R15=1,portieri!$R15,portieri!$P15))</f>
        <v>6.5</v>
      </c>
      <c r="S17" s="2">
        <f>IF(squadre!$N15=1,portieri!$N15,IF(squadre!$E15=1,portieri!$E15,portieri!$N15))</f>
        <v>6</v>
      </c>
      <c r="T17" s="2">
        <f>IF(squadre!$N15=1,portieri!$N15,IF(squadre!$O15=1,portieri!$O15,portieri!$N15))</f>
        <v>6</v>
      </c>
      <c r="U17" s="2">
        <f>IF(squadre!$V15=1,portieri!$V15,IF(squadre!$R15=1,portieri!$R15,portieri!$V15))</f>
        <v>5.5</v>
      </c>
      <c r="V17" s="2">
        <f>IF(squadre!$D15=1,portieri!$D15,IF(squadre!$M15=1,portieri!$M15,portieri!$D15))</f>
        <v>6</v>
      </c>
      <c r="Y17" s="11">
        <v>13</v>
      </c>
      <c r="Z17" s="33">
        <f>IF(squadre!$D15=1,portieri!$AD15,IF(squadre!$G15=1,portieri!$AG15,portieri!$AD15))</f>
        <v>0</v>
      </c>
      <c r="AA17" s="33">
        <f>IF(squadre!$H15=1,portieri!$AH15,IF(squadre!$E15=1,portieri!$AE15,portieri!$AH15))</f>
        <v>1</v>
      </c>
      <c r="AB17" s="33">
        <f>IF(squadre!$I15=1,portieri!$AI15,IF(squadre!$S15=1,portieri!$AS15,portieri!$AI15))</f>
        <v>1</v>
      </c>
      <c r="AC17" s="33">
        <f>IF(squadre!$F15=1,portieri!$AF15,IF(squadre!$O15=1,portieri!$AO15,portieri!$AF15))</f>
        <v>1</v>
      </c>
      <c r="AD17" s="33">
        <f>IF(squadre!$P15=1,portieri!AP15,IF(squadre!$T15=1,portieri!$AT15,portieri!$AP15))</f>
        <v>0</v>
      </c>
      <c r="AE17" s="33">
        <f>IF(squadre!$C15=1,portieri!$AC15,IF(squadre!$F15=1,portieri!$AF15,portieri!$AC15))</f>
        <v>1</v>
      </c>
      <c r="AF17" s="33">
        <f>IF(squadre!$D15=1,portieri!$AD15,IF(squadre!$I15=1,portieri!$AI15,portieri!$AD15))</f>
        <v>0</v>
      </c>
      <c r="AG17" s="33">
        <f>IF(squadre!$H15=1,portieri!$AH15,IF(squadre!$C15=1,portieri!$AC15,portieri!$AH15))</f>
        <v>1</v>
      </c>
      <c r="AH17" s="33">
        <f>IF(squadre!$S15=1,portieri!$AS15,IF(squadre!$G15=1,portieri!$AG15,portieri!$AS15))</f>
        <v>1</v>
      </c>
      <c r="AI17" s="33">
        <f>IF(squadre!$U15=1,portieri!$AU15,IF(squadre!$V15=1,portieri!$AV15,portieri!$AU15))</f>
        <v>2</v>
      </c>
      <c r="AJ17" s="33">
        <f>IF(squadre!$N15=1,portieri!$AN15,IF(squadre!$C15=1,portieri!$AC15,portieri!$AN15))</f>
        <v>2</v>
      </c>
      <c r="AK17" s="33">
        <f>IF(squadre!$U15=1,portieri!$AU15,IF(squadre!$K15=1,portieri!$AK15,portieri!$AU15))</f>
        <v>0</v>
      </c>
      <c r="AL17" s="33">
        <f>IF(squadre!$L15=1,portieri!$AL15,IF(squadre!$R15=1,portieri!$AR15,portieri!$AL15))</f>
        <v>0</v>
      </c>
      <c r="AM17" s="33">
        <f>IF(squadre!$J15=1,portieri!$AJ15,IF(squadre!$M15=1,portieri!$AM15,portieri!$AJ15))</f>
        <v>2</v>
      </c>
      <c r="AN17" s="33">
        <f>IF(squadre!$L15=1,portieri!$AL15,IF(squadre!$T15=1,portieri!$AT15,portieri!$AL15))</f>
        <v>0</v>
      </c>
      <c r="AO17" s="33">
        <f>IF(squadre!$P15=1,portieri!$AP15,IF(squadre!$R15=1,portieri!$AR15,portieri!$AP15))</f>
        <v>0</v>
      </c>
      <c r="AP17" s="33">
        <f>IF(squadre!$N15=1,portieri!$AN15,IF(squadre!$E15=1,portieri!$AE15,portieri!$AN15))</f>
        <v>2</v>
      </c>
      <c r="AQ17" s="33">
        <f>IF(squadre!$N15=1,portieri!$AN15,IF(squadre!$O15=1,portieri!$AO15,portieri!$AN15))</f>
        <v>2</v>
      </c>
      <c r="AR17" s="33">
        <f>IF(squadre!$V15=1,portieri!$AV15,IF(squadre!$R15=1,portieri!$AR15,portieri!$AV15))</f>
        <v>2</v>
      </c>
      <c r="AS17" s="33">
        <f>IF(squadre!$D15=1,portieri!$AD15,IF(squadre!$M15=1,portieri!$AM15,portieri!$AD15))</f>
        <v>0</v>
      </c>
      <c r="AV17" s="11">
        <v>13</v>
      </c>
      <c r="AW17" s="2">
        <f>portieri!C15</f>
        <v>5</v>
      </c>
      <c r="AX17" s="2">
        <f>portieri!D15</f>
        <v>6</v>
      </c>
      <c r="AY17" s="2">
        <f>portieri!E15</f>
        <v>7.5</v>
      </c>
      <c r="AZ17" s="2">
        <f>portieri!F15</f>
        <v>6</v>
      </c>
      <c r="BA17" s="2">
        <f>portieri!G15</f>
        <v>6</v>
      </c>
      <c r="BB17" s="2">
        <f>portieri!H15</f>
        <v>6</v>
      </c>
      <c r="BC17" s="2">
        <f>portieri!I15</f>
        <v>6.5</v>
      </c>
      <c r="BD17" s="2">
        <f>portieri!J15</f>
        <v>7.5</v>
      </c>
      <c r="BE17" s="2">
        <f>portieri!K15</f>
        <v>6</v>
      </c>
      <c r="BF17" s="2">
        <f>portieri!L15</f>
        <v>8</v>
      </c>
      <c r="BG17" s="2">
        <f>portieri!M15</f>
        <v>5</v>
      </c>
      <c r="BH17" s="2">
        <f>portieri!N15</f>
        <v>6</v>
      </c>
      <c r="BI17" s="2">
        <f>portieri!O15</f>
        <v>5</v>
      </c>
      <c r="BJ17" s="2">
        <f>portieri!P15</f>
        <v>6</v>
      </c>
      <c r="BK17" s="2">
        <f>portieri!Q15</f>
        <v>7</v>
      </c>
      <c r="BL17" s="2">
        <f>portieri!R15</f>
        <v>6.5</v>
      </c>
      <c r="BM17" s="2">
        <f>portieri!S15</f>
        <v>6.5</v>
      </c>
      <c r="BN17" s="2">
        <f>portieri!T15</f>
        <v>7</v>
      </c>
      <c r="BO17" s="2">
        <f>portieri!U15</f>
        <v>6</v>
      </c>
      <c r="BP17" s="2">
        <f>portieri!V15</f>
        <v>5.5</v>
      </c>
      <c r="BS17" s="11">
        <v>13</v>
      </c>
      <c r="BT17" s="33">
        <f>portieri!AC15</f>
        <v>4</v>
      </c>
      <c r="BU17" s="33">
        <f>portieri!AD15</f>
        <v>0</v>
      </c>
      <c r="BV17" s="33">
        <f>portieri!AE15</f>
        <v>2</v>
      </c>
      <c r="BW17" s="33">
        <f>portieri!AF15</f>
        <v>1</v>
      </c>
      <c r="BX17" s="33">
        <f>portieri!AG15</f>
        <v>2</v>
      </c>
      <c r="BY17" s="33">
        <f>portieri!AH15</f>
        <v>1</v>
      </c>
      <c r="BZ17" s="33">
        <f>portieri!AI15</f>
        <v>3</v>
      </c>
      <c r="CA17" s="33">
        <f>portieri!AJ15</f>
        <v>2</v>
      </c>
      <c r="CB17" s="33">
        <f>portieri!AK15</f>
        <v>0</v>
      </c>
      <c r="CC17" s="33">
        <f>portieri!AL15</f>
        <v>0</v>
      </c>
      <c r="CD17" s="33">
        <f>portieri!AM15</f>
        <v>2</v>
      </c>
      <c r="CE17" s="33">
        <f>portieri!AN15</f>
        <v>2</v>
      </c>
      <c r="CF17" s="33">
        <f>portieri!AO15</f>
        <v>3</v>
      </c>
      <c r="CG17" s="33">
        <f>portieri!AP15</f>
        <v>2</v>
      </c>
      <c r="CH17" s="33">
        <f>portieri!AQ15</f>
        <v>1</v>
      </c>
      <c r="CI17" s="33">
        <f>portieri!AR15</f>
        <v>0</v>
      </c>
      <c r="CJ17" s="33">
        <f>portieri!AS15</f>
        <v>1</v>
      </c>
      <c r="CK17" s="33">
        <f>portieri!AT15</f>
        <v>0</v>
      </c>
      <c r="CL17" s="33">
        <f>portieri!AU15</f>
        <v>2</v>
      </c>
      <c r="CM17" s="33">
        <f>portieri!AV15</f>
        <v>2</v>
      </c>
      <c r="CP17" s="11">
        <v>13</v>
      </c>
      <c r="CQ17" s="33" t="str">
        <f>IF(squadre!C15=1, BT17, "-")</f>
        <v>-</v>
      </c>
      <c r="CR17" s="33">
        <f>IF(squadre!D15=1, BU17, "-")</f>
        <v>0</v>
      </c>
      <c r="CS17" s="33" t="str">
        <f>IF(squadre!E15=1, BV17, "-")</f>
        <v>-</v>
      </c>
      <c r="CT17" s="33">
        <f>IF(squadre!F15=1, BW17, "-")</f>
        <v>1</v>
      </c>
      <c r="CU17" s="33" t="str">
        <f>IF(squadre!G15=1, BX17, "-")</f>
        <v>-</v>
      </c>
      <c r="CV17" s="33">
        <f>IF(squadre!H15=1, BY17, "-")</f>
        <v>1</v>
      </c>
      <c r="CW17" s="33" t="str">
        <f>IF(squadre!I15=1, BZ17, "-")</f>
        <v>-</v>
      </c>
      <c r="CX17" s="33">
        <f>IF(squadre!J15=1, CA17, "-")</f>
        <v>2</v>
      </c>
      <c r="CY17" s="33">
        <f>IF(squadre!K15=1, CB17, "-")</f>
        <v>0</v>
      </c>
      <c r="CZ17" s="33" t="str">
        <f>IF(squadre!L15=1, CC17, "-")</f>
        <v>-</v>
      </c>
      <c r="DA17" s="33" t="str">
        <f>IF(squadre!M15=1, CD17, "-")</f>
        <v>-</v>
      </c>
      <c r="DB17" s="33">
        <f>IF(squadre!N15=1, CE17, "-")</f>
        <v>2</v>
      </c>
      <c r="DC17" s="33" t="str">
        <f>IF(squadre!O15=1, CF17, "-")</f>
        <v>-</v>
      </c>
      <c r="DD17" s="33" t="str">
        <f>IF(squadre!P15=1, CG17, "-")</f>
        <v>-</v>
      </c>
      <c r="DE17" s="33" t="str">
        <f>IF(squadre!Q15=1, CH17, "-")</f>
        <v>-</v>
      </c>
      <c r="DF17" s="33">
        <f>IF(squadre!R15=1, CI17, "-")</f>
        <v>0</v>
      </c>
      <c r="DG17" s="33">
        <f>IF(squadre!S15=1, CJ17, "-")</f>
        <v>1</v>
      </c>
      <c r="DH17" s="33">
        <f>IF(squadre!T15=1, CK17, "-")</f>
        <v>0</v>
      </c>
      <c r="DI17" s="33" t="str">
        <f>IF(squadre!U15=1, CL17, "-")</f>
        <v>-</v>
      </c>
      <c r="DJ17" s="33">
        <f>IF(squadre!V15=1, CM17, "-")</f>
        <v>2</v>
      </c>
      <c r="DM17" s="11">
        <v>13</v>
      </c>
      <c r="DN17" s="33">
        <f>IF(squadre!C15=0, BT17, "-")</f>
        <v>4</v>
      </c>
      <c r="DO17" s="33" t="str">
        <f>IF(squadre!D15=0, BU17, "-")</f>
        <v>-</v>
      </c>
      <c r="DP17" s="33">
        <f>IF(squadre!E15=0, BV17, "-")</f>
        <v>2</v>
      </c>
      <c r="DQ17" s="33" t="str">
        <f>IF(squadre!F15=0, BW17, "-")</f>
        <v>-</v>
      </c>
      <c r="DR17" s="33">
        <f>IF(squadre!G15=0, BX17, "-")</f>
        <v>2</v>
      </c>
      <c r="DS17" s="33" t="str">
        <f>IF(squadre!H15=0, BY17, "-")</f>
        <v>-</v>
      </c>
      <c r="DT17" s="33">
        <f>IF(squadre!I15=0, BZ17, "-")</f>
        <v>3</v>
      </c>
      <c r="DU17" s="33" t="str">
        <f>IF(squadre!J15=0, CA17, "-")</f>
        <v>-</v>
      </c>
      <c r="DV17" s="33" t="str">
        <f>IF(squadre!K15=0, CB17, "-")</f>
        <v>-</v>
      </c>
      <c r="DW17" s="33">
        <f>IF(squadre!L15=0, CC17, "-")</f>
        <v>0</v>
      </c>
      <c r="DX17" s="33">
        <f>IF(squadre!M15=0, CD17, "-")</f>
        <v>2</v>
      </c>
      <c r="DY17" s="33" t="str">
        <f>IF(squadre!N15=0, CE17, "-")</f>
        <v>-</v>
      </c>
      <c r="DZ17" s="33">
        <f>IF(squadre!O15=0, CF17, "-")</f>
        <v>3</v>
      </c>
      <c r="EA17" s="33">
        <f>IF(squadre!P15=0, CG17, "-")</f>
        <v>2</v>
      </c>
      <c r="EB17" s="33">
        <f>IF(squadre!Q15=0, CH17, "-")</f>
        <v>1</v>
      </c>
      <c r="EC17" s="33" t="str">
        <f>IF(squadre!R15=0, CI17, "-")</f>
        <v>-</v>
      </c>
      <c r="ED17" s="33" t="str">
        <f>IF(squadre!S15=0, CJ17, "-")</f>
        <v>-</v>
      </c>
      <c r="EE17" s="33" t="str">
        <f>IF(squadre!T15=0, CK17, "-")</f>
        <v>-</v>
      </c>
      <c r="EF17" s="33">
        <f>IF(squadre!U15=0, CL17, "-")</f>
        <v>2</v>
      </c>
      <c r="EG17" s="33" t="str">
        <f>IF(squadre!V15=0, CM17, "-")</f>
        <v>-</v>
      </c>
    </row>
    <row r="18" spans="2:137" x14ac:dyDescent="0.25">
      <c r="B18" s="11">
        <v>14</v>
      </c>
      <c r="C18" s="2">
        <f>IF(squadre!$D16=1,portieri!$D16,IF(squadre!$G16=1,portieri!$G16,portieri!$D16))</f>
        <v>6.5</v>
      </c>
      <c r="D18" s="2">
        <f>IF(squadre!$H16=1,portieri!$H16,IF(squadre!$E16=1,portieri!$E16,portieri!$H16))</f>
        <v>6</v>
      </c>
      <c r="E18" s="2">
        <f>IF(squadre!$I16=1,portieri!$I16,IF(squadre!$S16=1,portieri!$S16,portieri!$I16))</f>
        <v>6.5</v>
      </c>
      <c r="F18" s="2">
        <f>IF(squadre!$F16=1,portieri!$F16,IF(squadre!$O16=1,portieri!$O16,portieri!$F16))</f>
        <v>6.5</v>
      </c>
      <c r="G18" s="2">
        <f>IF(squadre!$P16=1,portieri!$P16,IF(squadre!$T16=1,portieri!$T16,portieri!$P16))</f>
        <v>7</v>
      </c>
      <c r="H18" s="2">
        <f>IF(squadre!$C16=1,portieri!$C16,IF(squadre!$F16=1,portieri!$F16,portieri!$C16))</f>
        <v>6</v>
      </c>
      <c r="I18" s="2">
        <f>IF(squadre!$D16=1,portieri!$D16,IF(squadre!$I16=1,portieri!$I16,portieri!$D16))</f>
        <v>6</v>
      </c>
      <c r="J18" s="2">
        <f>IF(squadre!$H16=1,portieri!$H16,IF(squadre!$C16=1,portieri!$C16,portieri!$H16))</f>
        <v>6</v>
      </c>
      <c r="K18" s="2">
        <f>IF(squadre!$S16=1,portieri!$S16,IF(squadre!$G16=1,portieri!$G16,portieri!$S16))</f>
        <v>6.5</v>
      </c>
      <c r="L18" s="2">
        <f>IF(squadre!$U16=1,portieri!$U16,IF(squadre!$V16=1,portieri!$V16,portieri!$U16))</f>
        <v>6</v>
      </c>
      <c r="M18" s="2">
        <f>IF(squadre!$N16=1,portieri!$N16,IF(squadre!$C16=1,portieri!$C16,portieri!$N16))</f>
        <v>6</v>
      </c>
      <c r="N18" s="2">
        <f>IF(squadre!$U16=1,portieri!$U16,IF(squadre!$K16=1,portieri!$K16,portieri!$U16))</f>
        <v>6</v>
      </c>
      <c r="O18" s="2">
        <f>IF(squadre!$L16=1,portieri!$L16,IF(squadre!$R16=1,portieri!$R16,portieri!$L16))</f>
        <v>6</v>
      </c>
      <c r="P18" s="2">
        <f>IF(squadre!$J16=1,portieri!$J16,IF(squadre!$M16=1,portieri!$M16,portieri!$J16))</f>
        <v>6</v>
      </c>
      <c r="Q18" s="2">
        <f>IF(squadre!$L16=1,portieri!$L16,IF(squadre!$T16=1,portieri!$T16,portieri!$L16))</f>
        <v>6</v>
      </c>
      <c r="R18" s="2">
        <f>IF(squadre!$P16=1,portieri!$P16,IF(squadre!$R16=1,portieri!$R16,portieri!$P16))</f>
        <v>7</v>
      </c>
      <c r="S18" s="2">
        <f>IF(squadre!$N16=1,portieri!$N16,IF(squadre!$E16=1,portieri!$E16,portieri!$N16))</f>
        <v>6</v>
      </c>
      <c r="T18" s="2">
        <f>IF(squadre!$N16=1,portieri!$N16,IF(squadre!$O16=1,portieri!$O16,portieri!$N16))</f>
        <v>6.5</v>
      </c>
      <c r="U18" s="2">
        <f>IF(squadre!$V16=1,portieri!$V16,IF(squadre!$R16=1,portieri!$R16,portieri!$V16))</f>
        <v>6.5</v>
      </c>
      <c r="V18" s="2">
        <f>IF(squadre!$D16=1,portieri!$D16,IF(squadre!$M16=1,portieri!$M16,portieri!$D16))</f>
        <v>6</v>
      </c>
      <c r="Y18" s="11">
        <v>14</v>
      </c>
      <c r="Z18" s="33">
        <f>IF(squadre!$D16=1,portieri!$AD16,IF(squadre!$G16=1,portieri!$AG16,portieri!$AD16))</f>
        <v>0</v>
      </c>
      <c r="AA18" s="33">
        <f>IF(squadre!$H16=1,portieri!$AH16,IF(squadre!$E16=1,portieri!$AE16,portieri!$AH16))</f>
        <v>1</v>
      </c>
      <c r="AB18" s="33">
        <f>IF(squadre!$I16=1,portieri!$AI16,IF(squadre!$S16=1,portieri!$AS16,portieri!$AI16))</f>
        <v>0</v>
      </c>
      <c r="AC18" s="33">
        <f>IF(squadre!$F16=1,portieri!$AF16,IF(squadre!$O16=1,portieri!$AO16,portieri!$AF16))</f>
        <v>1</v>
      </c>
      <c r="AD18" s="33">
        <f>IF(squadre!$P16=1,portieri!AP16,IF(squadre!$T16=1,portieri!$AT16,portieri!$AP16))</f>
        <v>0</v>
      </c>
      <c r="AE18" s="33">
        <f>IF(squadre!$C16=1,portieri!$AC16,IF(squadre!$F16=1,portieri!$AF16,portieri!$AC16))</f>
        <v>1</v>
      </c>
      <c r="AF18" s="33">
        <f>IF(squadre!$D16=1,portieri!$AD16,IF(squadre!$I16=1,portieri!$AI16,portieri!$AD16))</f>
        <v>1</v>
      </c>
      <c r="AG18" s="33">
        <f>IF(squadre!$H16=1,portieri!$AH16,IF(squadre!$C16=1,portieri!$AC16,portieri!$AH16))</f>
        <v>1</v>
      </c>
      <c r="AH18" s="33">
        <f>IF(squadre!$S16=1,portieri!$AS16,IF(squadre!$G16=1,portieri!$AG16,portieri!$AS16))</f>
        <v>0</v>
      </c>
      <c r="AI18" s="33">
        <f>IF(squadre!$U16=1,portieri!$AU16,IF(squadre!$V16=1,portieri!$AV16,portieri!$AU16))</f>
        <v>2</v>
      </c>
      <c r="AJ18" s="33">
        <f>IF(squadre!$N16=1,portieri!$AN16,IF(squadre!$C16=1,portieri!$AC16,portieri!$AN16))</f>
        <v>1</v>
      </c>
      <c r="AK18" s="33">
        <f>IF(squadre!$U16=1,portieri!$AU16,IF(squadre!$K16=1,portieri!$AK16,portieri!$AU16))</f>
        <v>2</v>
      </c>
      <c r="AL18" s="33">
        <f>IF(squadre!$L16=1,portieri!$AL16,IF(squadre!$R16=1,portieri!$AR16,portieri!$AL16))</f>
        <v>0</v>
      </c>
      <c r="AM18" s="33">
        <f>IF(squadre!$J16=1,portieri!$AJ16,IF(squadre!$M16=1,portieri!$AM16,portieri!$AJ16))</f>
        <v>0</v>
      </c>
      <c r="AN18" s="33">
        <f>IF(squadre!$L16=1,portieri!$AL16,IF(squadre!$T16=1,portieri!$AT16,portieri!$AL16))</f>
        <v>0</v>
      </c>
      <c r="AO18" s="33">
        <f>IF(squadre!$P16=1,portieri!$AP16,IF(squadre!$R16=1,portieri!$AR16,portieri!$AP16))</f>
        <v>0</v>
      </c>
      <c r="AP18" s="33">
        <f>IF(squadre!$N16=1,portieri!$AN16,IF(squadre!$E16=1,portieri!$AE16,portieri!$AN16))</f>
        <v>1</v>
      </c>
      <c r="AQ18" s="33">
        <f>IF(squadre!$N16=1,portieri!$AN16,IF(squadre!$O16=1,portieri!$AO16,portieri!$AN16))</f>
        <v>1</v>
      </c>
      <c r="AR18" s="33">
        <f>IF(squadre!$V16=1,portieri!$AV16,IF(squadre!$R16=1,portieri!$AR16,portieri!$AV16))</f>
        <v>3</v>
      </c>
      <c r="AS18" s="33">
        <f>IF(squadre!$D16=1,portieri!$AD16,IF(squadre!$M16=1,portieri!$AM16,portieri!$AD16))</f>
        <v>0</v>
      </c>
      <c r="AV18" s="11">
        <v>14</v>
      </c>
      <c r="AW18" s="2">
        <f>portieri!C16</f>
        <v>6</v>
      </c>
      <c r="AX18" s="2">
        <f>portieri!D16</f>
        <v>6</v>
      </c>
      <c r="AY18" s="2">
        <f>portieri!E16</f>
        <v>6</v>
      </c>
      <c r="AZ18" s="2">
        <f>portieri!F16</f>
        <v>6</v>
      </c>
      <c r="BA18" s="2">
        <f>portieri!G16</f>
        <v>6.5</v>
      </c>
      <c r="BB18" s="2">
        <f>portieri!H16</f>
        <v>5.5</v>
      </c>
      <c r="BC18" s="2">
        <f>portieri!I16</f>
        <v>7.5</v>
      </c>
      <c r="BD18" s="2">
        <f>portieri!J16</f>
        <v>6.5</v>
      </c>
      <c r="BE18" s="2">
        <f>portieri!K16</f>
        <v>6</v>
      </c>
      <c r="BF18" s="2">
        <f>portieri!L16</f>
        <v>6</v>
      </c>
      <c r="BG18" s="2">
        <f>portieri!M16</f>
        <v>6</v>
      </c>
      <c r="BH18" s="2">
        <f>portieri!N16</f>
        <v>6</v>
      </c>
      <c r="BI18" s="2">
        <f>portieri!O16</f>
        <v>6.5</v>
      </c>
      <c r="BJ18" s="2">
        <f>portieri!P16</f>
        <v>7</v>
      </c>
      <c r="BK18" s="2">
        <f>portieri!Q16</f>
        <v>5.5</v>
      </c>
      <c r="BL18" s="2">
        <f>portieri!R16</f>
        <v>6</v>
      </c>
      <c r="BM18" s="2">
        <f>portieri!S16</f>
        <v>6.5</v>
      </c>
      <c r="BN18" s="2">
        <f>portieri!T16</f>
        <v>6</v>
      </c>
      <c r="BO18" s="2">
        <f>portieri!U16</f>
        <v>6</v>
      </c>
      <c r="BP18" s="2">
        <f>portieri!V16</f>
        <v>6.5</v>
      </c>
      <c r="BS18" s="11">
        <v>14</v>
      </c>
      <c r="BT18" s="33">
        <f>portieri!AC16</f>
        <v>1</v>
      </c>
      <c r="BU18" s="33">
        <f>portieri!AD16</f>
        <v>1</v>
      </c>
      <c r="BV18" s="33">
        <f>portieri!AE16</f>
        <v>1</v>
      </c>
      <c r="BW18" s="33">
        <f>portieri!AF16</f>
        <v>3</v>
      </c>
      <c r="BX18" s="33">
        <f>portieri!AG16</f>
        <v>0</v>
      </c>
      <c r="BY18" s="33">
        <f>portieri!AH16</f>
        <v>2</v>
      </c>
      <c r="BZ18" s="33">
        <f>portieri!AI16</f>
        <v>0</v>
      </c>
      <c r="CA18" s="33">
        <f>portieri!AJ16</f>
        <v>1</v>
      </c>
      <c r="CB18" s="33">
        <f>portieri!AK16</f>
        <v>1</v>
      </c>
      <c r="CC18" s="33">
        <f>portieri!AL16</f>
        <v>0</v>
      </c>
      <c r="CD18" s="33">
        <f>portieri!AM16</f>
        <v>0</v>
      </c>
      <c r="CE18" s="33">
        <f>portieri!AN16</f>
        <v>0</v>
      </c>
      <c r="CF18" s="33">
        <f>portieri!AO16</f>
        <v>1</v>
      </c>
      <c r="CG18" s="33">
        <f>portieri!AP16</f>
        <v>0</v>
      </c>
      <c r="CH18" s="33">
        <f>portieri!AQ16</f>
        <v>1</v>
      </c>
      <c r="CI18" s="33">
        <f>portieri!AR16</f>
        <v>0</v>
      </c>
      <c r="CJ18" s="33">
        <f>portieri!AS16</f>
        <v>0</v>
      </c>
      <c r="CK18" s="33">
        <f>portieri!AT16</f>
        <v>0</v>
      </c>
      <c r="CL18" s="33">
        <f>portieri!AU16</f>
        <v>2</v>
      </c>
      <c r="CM18" s="33">
        <f>portieri!AV16</f>
        <v>3</v>
      </c>
      <c r="CP18" s="11">
        <v>14</v>
      </c>
      <c r="CQ18" s="33">
        <f>IF(squadre!C16=1, BT18, "-")</f>
        <v>1</v>
      </c>
      <c r="CR18" s="33" t="str">
        <f>IF(squadre!D16=1, BU18, "-")</f>
        <v>-</v>
      </c>
      <c r="CS18" s="33">
        <f>IF(squadre!E16=1, BV18, "-")</f>
        <v>1</v>
      </c>
      <c r="CT18" s="33" t="str">
        <f>IF(squadre!F16=1, BW18, "-")</f>
        <v>-</v>
      </c>
      <c r="CU18" s="33">
        <f>IF(squadre!G16=1, BX18, "-")</f>
        <v>0</v>
      </c>
      <c r="CV18" s="33" t="str">
        <f>IF(squadre!H16=1, BY18, "-")</f>
        <v>-</v>
      </c>
      <c r="CW18" s="33" t="str">
        <f>IF(squadre!I16=1, BZ18, "-")</f>
        <v>-</v>
      </c>
      <c r="CX18" s="33" t="str">
        <f>IF(squadre!J16=1, CA18, "-")</f>
        <v>-</v>
      </c>
      <c r="CY18" s="33" t="str">
        <f>IF(squadre!K16=1, CB18, "-")</f>
        <v>-</v>
      </c>
      <c r="CZ18" s="33">
        <f>IF(squadre!L16=1, CC18, "-")</f>
        <v>0</v>
      </c>
      <c r="DA18" s="33">
        <f>IF(squadre!M16=1, CD18, "-")</f>
        <v>0</v>
      </c>
      <c r="DB18" s="33" t="str">
        <f>IF(squadre!N16=1, CE18, "-")</f>
        <v>-</v>
      </c>
      <c r="DC18" s="33">
        <f>IF(squadre!O16=1, CF18, "-")</f>
        <v>1</v>
      </c>
      <c r="DD18" s="33">
        <f>IF(squadre!P16=1, CG18, "-")</f>
        <v>0</v>
      </c>
      <c r="DE18" s="33">
        <f>IF(squadre!Q16=1, CH18, "-")</f>
        <v>1</v>
      </c>
      <c r="DF18" s="33" t="str">
        <f>IF(squadre!R16=1, CI18, "-")</f>
        <v>-</v>
      </c>
      <c r="DG18" s="33">
        <f>IF(squadre!S16=1, CJ18, "-")</f>
        <v>0</v>
      </c>
      <c r="DH18" s="33" t="str">
        <f>IF(squadre!T16=1, CK18, "-")</f>
        <v>-</v>
      </c>
      <c r="DI18" s="33">
        <f>IF(squadre!U16=1, CL18, "-")</f>
        <v>2</v>
      </c>
      <c r="DJ18" s="33" t="str">
        <f>IF(squadre!V16=1, CM18, "-")</f>
        <v>-</v>
      </c>
      <c r="DM18" s="11">
        <v>14</v>
      </c>
      <c r="DN18" s="33" t="str">
        <f>IF(squadre!C16=0, BT18, "-")</f>
        <v>-</v>
      </c>
      <c r="DO18" s="33">
        <f>IF(squadre!D16=0, BU18, "-")</f>
        <v>1</v>
      </c>
      <c r="DP18" s="33" t="str">
        <f>IF(squadre!E16=0, BV18, "-")</f>
        <v>-</v>
      </c>
      <c r="DQ18" s="33">
        <f>IF(squadre!F16=0, BW18, "-")</f>
        <v>3</v>
      </c>
      <c r="DR18" s="33" t="str">
        <f>IF(squadre!G16=0, BX18, "-")</f>
        <v>-</v>
      </c>
      <c r="DS18" s="33">
        <f>IF(squadre!H16=0, BY18, "-")</f>
        <v>2</v>
      </c>
      <c r="DT18" s="33">
        <f>IF(squadre!I16=0, BZ18, "-")</f>
        <v>0</v>
      </c>
      <c r="DU18" s="33">
        <f>IF(squadre!J16=0, CA18, "-")</f>
        <v>1</v>
      </c>
      <c r="DV18" s="33">
        <f>IF(squadre!K16=0, CB18, "-")</f>
        <v>1</v>
      </c>
      <c r="DW18" s="33" t="str">
        <f>IF(squadre!L16=0, CC18, "-")</f>
        <v>-</v>
      </c>
      <c r="DX18" s="33" t="str">
        <f>IF(squadre!M16=0, CD18, "-")</f>
        <v>-</v>
      </c>
      <c r="DY18" s="33">
        <f>IF(squadre!N16=0, CE18, "-")</f>
        <v>0</v>
      </c>
      <c r="DZ18" s="33" t="str">
        <f>IF(squadre!O16=0, CF18, "-")</f>
        <v>-</v>
      </c>
      <c r="EA18" s="33" t="str">
        <f>IF(squadre!P16=0, CG18, "-")</f>
        <v>-</v>
      </c>
      <c r="EB18" s="33" t="str">
        <f>IF(squadre!Q16=0, CH18, "-")</f>
        <v>-</v>
      </c>
      <c r="EC18" s="33">
        <f>IF(squadre!R16=0, CI18, "-")</f>
        <v>0</v>
      </c>
      <c r="ED18" s="33" t="str">
        <f>IF(squadre!S16=0, CJ18, "-")</f>
        <v>-</v>
      </c>
      <c r="EE18" s="33">
        <f>IF(squadre!T16=0, CK18, "-")</f>
        <v>0</v>
      </c>
      <c r="EF18" s="33" t="str">
        <f>IF(squadre!U16=0, CL18, "-")</f>
        <v>-</v>
      </c>
      <c r="EG18" s="33">
        <f>IF(squadre!V16=0, CM18, "-")</f>
        <v>3</v>
      </c>
    </row>
    <row r="19" spans="2:137" x14ac:dyDescent="0.25">
      <c r="B19" s="11">
        <v>15</v>
      </c>
      <c r="C19" s="2">
        <f>IF(squadre!$D17=1,portieri!$D17,IF(squadre!$G17=1,portieri!$G17,portieri!$D17))</f>
        <v>5.5</v>
      </c>
      <c r="D19" s="2">
        <f>IF(squadre!$H17=1,portieri!$H17,IF(squadre!$E17=1,portieri!$E17,portieri!$H17))</f>
        <v>6</v>
      </c>
      <c r="E19" s="2">
        <f>IF(squadre!$I17=1,portieri!$I17,IF(squadre!$S17=1,portieri!$S17,portieri!$I17))</f>
        <v>5</v>
      </c>
      <c r="F19" s="2">
        <f>IF(squadre!$F17=1,portieri!$F17,IF(squadre!$O17=1,portieri!$O17,portieri!$F17))</f>
        <v>5.5</v>
      </c>
      <c r="G19" s="2">
        <f>IF(squadre!$P17=1,portieri!$P17,IF(squadre!$T17=1,portieri!$T17,portieri!$P17))</f>
        <v>6.5</v>
      </c>
      <c r="H19" s="2">
        <f>IF(squadre!$C17=1,portieri!$C17,IF(squadre!$F17=1,portieri!$F17,portieri!$C17))</f>
        <v>5.5</v>
      </c>
      <c r="I19" s="2">
        <f>IF(squadre!$D17=1,portieri!$D17,IF(squadre!$I17=1,portieri!$I17,portieri!$D17))</f>
        <v>5.5</v>
      </c>
      <c r="J19" s="2">
        <f>IF(squadre!$H17=1,portieri!$H17,IF(squadre!$C17=1,portieri!$C17,portieri!$H17))</f>
        <v>6</v>
      </c>
      <c r="K19" s="2">
        <f>IF(squadre!$S17=1,portieri!$S17,IF(squadre!$G17=1,portieri!$G17,portieri!$S17))</f>
        <v>6</v>
      </c>
      <c r="L19" s="2">
        <f>IF(squadre!$U17=1,portieri!$U17,IF(squadre!$V17=1,portieri!$V17,portieri!$U17))</f>
        <v>6</v>
      </c>
      <c r="M19" s="2">
        <f>IF(squadre!$N17=1,portieri!$N17,IF(squadre!$C17=1,portieri!$C17,portieri!$N17))</f>
        <v>6</v>
      </c>
      <c r="N19" s="2">
        <f>IF(squadre!$U17=1,portieri!$U17,IF(squadre!$K17=1,portieri!$K17,portieri!$U17))</f>
        <v>6</v>
      </c>
      <c r="O19" s="2">
        <f>IF(squadre!$L17=1,portieri!$L17,IF(squadre!$R17=1,portieri!$R17,portieri!$L17))</f>
        <v>7</v>
      </c>
      <c r="P19" s="2">
        <f>IF(squadre!$J17=1,portieri!$J17,IF(squadre!$M17=1,portieri!$M17,portieri!$J17))</f>
        <v>6</v>
      </c>
      <c r="Q19" s="2">
        <f>IF(squadre!$L17=1,portieri!$L17,IF(squadre!$T17=1,portieri!$T17,portieri!$L17))</f>
        <v>7</v>
      </c>
      <c r="R19" s="2">
        <f>IF(squadre!$P17=1,portieri!$P17,IF(squadre!$R17=1,portieri!$R17,portieri!$P17))</f>
        <v>6</v>
      </c>
      <c r="S19" s="2">
        <f>IF(squadre!$N17=1,portieri!$N17,IF(squadre!$E17=1,portieri!$E17,portieri!$N17))</f>
        <v>6</v>
      </c>
      <c r="T19" s="2">
        <f>IF(squadre!$N17=1,portieri!$N17,IF(squadre!$O17=1,portieri!$O17,portieri!$N17))</f>
        <v>6</v>
      </c>
      <c r="U19" s="2">
        <f>IF(squadre!$V17=1,portieri!$V17,IF(squadre!$R17=1,portieri!$R17,portieri!$V17))</f>
        <v>6</v>
      </c>
      <c r="V19" s="2">
        <f>IF(squadre!$D17=1,portieri!$D17,IF(squadre!$M17=1,portieri!$M17,portieri!$D17))</f>
        <v>5.5</v>
      </c>
      <c r="Y19" s="11">
        <v>15</v>
      </c>
      <c r="Z19" s="33">
        <f>IF(squadre!$D17=1,portieri!$AD17,IF(squadre!$G17=1,portieri!$AG17,portieri!$AD17))</f>
        <v>1</v>
      </c>
      <c r="AA19" s="33">
        <f>IF(squadre!$H17=1,portieri!$AH17,IF(squadre!$E17=1,portieri!$AE17,portieri!$AH17))</f>
        <v>2</v>
      </c>
      <c r="AB19" s="33">
        <f>IF(squadre!$I17=1,portieri!$AI17,IF(squadre!$S17=1,portieri!$AS17,portieri!$AI17))</f>
        <v>4</v>
      </c>
      <c r="AC19" s="33">
        <f>IF(squadre!$F17=1,portieri!$AF17,IF(squadre!$O17=1,portieri!$AO17,portieri!$AF17))</f>
        <v>3</v>
      </c>
      <c r="AD19" s="33">
        <f>IF(squadre!$P17=1,portieri!AP17,IF(squadre!$T17=1,portieri!$AT17,portieri!$AP17))</f>
        <v>3</v>
      </c>
      <c r="AE19" s="33">
        <f>IF(squadre!$C17=1,portieri!$AC17,IF(squadre!$F17=1,portieri!$AF17,portieri!$AC17))</f>
        <v>3</v>
      </c>
      <c r="AF19" s="33">
        <f>IF(squadre!$D17=1,portieri!$AD17,IF(squadre!$I17=1,portieri!$AI17,portieri!$AD17))</f>
        <v>1</v>
      </c>
      <c r="AG19" s="33">
        <f>IF(squadre!$H17=1,portieri!$AH17,IF(squadre!$C17=1,portieri!$AC17,portieri!$AH17))</f>
        <v>2</v>
      </c>
      <c r="AH19" s="33">
        <f>IF(squadre!$S17=1,portieri!$AS17,IF(squadre!$G17=1,portieri!$AG17,portieri!$AS17))</f>
        <v>2</v>
      </c>
      <c r="AI19" s="33">
        <f>IF(squadre!$U17=1,portieri!$AU17,IF(squadre!$V17=1,portieri!$AV17,portieri!$AU17))</f>
        <v>1</v>
      </c>
      <c r="AJ19" s="33">
        <f>IF(squadre!$N17=1,portieri!$AN17,IF(squadre!$C17=1,portieri!$AC17,portieri!$AN17))</f>
        <v>1</v>
      </c>
      <c r="AK19" s="33">
        <f>IF(squadre!$U17=1,portieri!$AU17,IF(squadre!$K17=1,portieri!$AK17,portieri!$AU17))</f>
        <v>0</v>
      </c>
      <c r="AL19" s="33">
        <f>IF(squadre!$L17=1,portieri!$AL17,IF(squadre!$R17=1,portieri!$AR17,portieri!$AL17))</f>
        <v>1</v>
      </c>
      <c r="AM19" s="33">
        <f>IF(squadre!$J17=1,portieri!$AJ17,IF(squadre!$M17=1,portieri!$AM17,portieri!$AJ17))</f>
        <v>0</v>
      </c>
      <c r="AN19" s="33">
        <f>IF(squadre!$L17=1,portieri!$AL17,IF(squadre!$T17=1,portieri!$AT17,portieri!$AL17))</f>
        <v>1</v>
      </c>
      <c r="AO19" s="33">
        <f>IF(squadre!$P17=1,portieri!$AP17,IF(squadre!$R17=1,portieri!$AR17,portieri!$AP17))</f>
        <v>2</v>
      </c>
      <c r="AP19" s="33">
        <f>IF(squadre!$N17=1,portieri!$AN17,IF(squadre!$E17=1,portieri!$AE17,portieri!$AN17))</f>
        <v>1</v>
      </c>
      <c r="AQ19" s="33">
        <f>IF(squadre!$N17=1,portieri!$AN17,IF(squadre!$O17=1,portieri!$AO17,portieri!$AN17))</f>
        <v>1</v>
      </c>
      <c r="AR19" s="33">
        <f>IF(squadre!$V17=1,portieri!$AV17,IF(squadre!$R17=1,portieri!$AR17,portieri!$AV17))</f>
        <v>1</v>
      </c>
      <c r="AS19" s="33">
        <f>IF(squadre!$D17=1,portieri!$AD17,IF(squadre!$M17=1,portieri!$AM17,portieri!$AD17))</f>
        <v>1</v>
      </c>
      <c r="AV19" s="11">
        <v>15</v>
      </c>
      <c r="AW19" s="2">
        <f>portieri!C17</f>
        <v>6</v>
      </c>
      <c r="AX19" s="2">
        <f>portieri!D17</f>
        <v>5.5</v>
      </c>
      <c r="AY19" s="2">
        <f>portieri!E17</f>
        <v>5.5</v>
      </c>
      <c r="AZ19" s="2">
        <f>portieri!F17</f>
        <v>5.5</v>
      </c>
      <c r="BA19" s="2">
        <f>portieri!G17</f>
        <v>6</v>
      </c>
      <c r="BB19" s="2">
        <f>portieri!H17</f>
        <v>6</v>
      </c>
      <c r="BC19" s="2">
        <f>portieri!I17</f>
        <v>5</v>
      </c>
      <c r="BD19" s="2">
        <f>portieri!J17</f>
        <v>6</v>
      </c>
      <c r="BE19" s="2">
        <f>portieri!K17</f>
        <v>6</v>
      </c>
      <c r="BF19" s="2">
        <f>portieri!L17</f>
        <v>7</v>
      </c>
      <c r="BG19" s="2">
        <f>portieri!M17</f>
        <v>6</v>
      </c>
      <c r="BH19" s="2">
        <f>portieri!N17</f>
        <v>6</v>
      </c>
      <c r="BI19" s="2">
        <f>portieri!O17</f>
        <v>6</v>
      </c>
      <c r="BJ19" s="2">
        <f>portieri!P17</f>
        <v>6</v>
      </c>
      <c r="BK19" s="2">
        <f>portieri!Q17</f>
        <v>5.5</v>
      </c>
      <c r="BL19" s="2">
        <f>portieri!R17</f>
        <v>6</v>
      </c>
      <c r="BM19" s="2">
        <f>portieri!S17</f>
        <v>6</v>
      </c>
      <c r="BN19" s="2">
        <f>portieri!T17</f>
        <v>6.5</v>
      </c>
      <c r="BO19" s="2">
        <f>portieri!U17</f>
        <v>6</v>
      </c>
      <c r="BP19" s="2">
        <f>portieri!V17</f>
        <v>6</v>
      </c>
      <c r="BS19" s="11">
        <v>15</v>
      </c>
      <c r="BT19" s="33">
        <f>portieri!AC17</f>
        <v>2</v>
      </c>
      <c r="BU19" s="33">
        <f>portieri!AD17</f>
        <v>1</v>
      </c>
      <c r="BV19" s="33">
        <f>portieri!AE17</f>
        <v>4</v>
      </c>
      <c r="BW19" s="33">
        <f>portieri!AF17</f>
        <v>3</v>
      </c>
      <c r="BX19" s="33">
        <f>portieri!AG17</f>
        <v>2</v>
      </c>
      <c r="BY19" s="33">
        <f>portieri!AH17</f>
        <v>2</v>
      </c>
      <c r="BZ19" s="33">
        <f>portieri!AI17</f>
        <v>4</v>
      </c>
      <c r="CA19" s="33">
        <f>portieri!AJ17</f>
        <v>0</v>
      </c>
      <c r="CB19" s="33">
        <f>portieri!AK17</f>
        <v>0</v>
      </c>
      <c r="CC19" s="33">
        <f>portieri!AL17</f>
        <v>1</v>
      </c>
      <c r="CD19" s="33">
        <f>portieri!AM17</f>
        <v>1</v>
      </c>
      <c r="CE19" s="33">
        <f>portieri!AN17</f>
        <v>1</v>
      </c>
      <c r="CF19" s="33">
        <f>portieri!AO17</f>
        <v>1</v>
      </c>
      <c r="CG19" s="33">
        <f>portieri!AP17</f>
        <v>2</v>
      </c>
      <c r="CH19" s="33">
        <f>portieri!AQ17</f>
        <v>5</v>
      </c>
      <c r="CI19" s="33">
        <f>portieri!AR17</f>
        <v>1</v>
      </c>
      <c r="CJ19" s="33">
        <f>portieri!AS17</f>
        <v>2</v>
      </c>
      <c r="CK19" s="33">
        <f>portieri!AT17</f>
        <v>3</v>
      </c>
      <c r="CL19" s="33">
        <f>portieri!AU17</f>
        <v>3</v>
      </c>
      <c r="CM19" s="33">
        <f>portieri!AV17</f>
        <v>1</v>
      </c>
      <c r="CP19" s="11">
        <v>15</v>
      </c>
      <c r="CQ19" s="33" t="str">
        <f>IF(squadre!C17=1, BT19, "-")</f>
        <v>-</v>
      </c>
      <c r="CR19" s="33">
        <f>IF(squadre!D17=1, BU19, "-")</f>
        <v>1</v>
      </c>
      <c r="CS19" s="33" t="str">
        <f>IF(squadre!E17=1, BV19, "-")</f>
        <v>-</v>
      </c>
      <c r="CT19" s="33">
        <f>IF(squadre!F17=1, BW19, "-")</f>
        <v>3</v>
      </c>
      <c r="CU19" s="33" t="str">
        <f>IF(squadre!G17=1, BX19, "-")</f>
        <v>-</v>
      </c>
      <c r="CV19" s="33">
        <f>IF(squadre!H17=1, BY19, "-")</f>
        <v>2</v>
      </c>
      <c r="CW19" s="33">
        <f>IF(squadre!I17=1, BZ19, "-")</f>
        <v>4</v>
      </c>
      <c r="CX19" s="33">
        <f>IF(squadre!J17=1, CA19, "-")</f>
        <v>0</v>
      </c>
      <c r="CY19" s="33">
        <f>IF(squadre!K17=1, CB19, "-")</f>
        <v>0</v>
      </c>
      <c r="CZ19" s="33">
        <f>IF(squadre!L17=1, CC19, "-")</f>
        <v>1</v>
      </c>
      <c r="DA19" s="33" t="str">
        <f>IF(squadre!M17=1, CD19, "-")</f>
        <v>-</v>
      </c>
      <c r="DB19" s="33">
        <f>IF(squadre!N17=1, CE19, "-")</f>
        <v>1</v>
      </c>
      <c r="DC19" s="33" t="str">
        <f>IF(squadre!O17=1, CF19, "-")</f>
        <v>-</v>
      </c>
      <c r="DD19" s="33" t="str">
        <f>IF(squadre!P17=1, CG19, "-")</f>
        <v>-</v>
      </c>
      <c r="DE19" s="33" t="str">
        <f>IF(squadre!Q17=1, CH19, "-")</f>
        <v>-</v>
      </c>
      <c r="DF19" s="33" t="str">
        <f>IF(squadre!R17=1, CI19, "-")</f>
        <v>-</v>
      </c>
      <c r="DG19" s="33" t="str">
        <f>IF(squadre!S17=1, CJ19, "-")</f>
        <v>-</v>
      </c>
      <c r="DH19" s="33">
        <f>IF(squadre!T17=1, CK19, "-")</f>
        <v>3</v>
      </c>
      <c r="DI19" s="33" t="str">
        <f>IF(squadre!U17=1, CL19, "-")</f>
        <v>-</v>
      </c>
      <c r="DJ19" s="33">
        <f>IF(squadre!V17=1, CM19, "-")</f>
        <v>1</v>
      </c>
      <c r="DM19" s="11">
        <v>15</v>
      </c>
      <c r="DN19" s="33">
        <f>IF(squadre!C17=0, BT19, "-")</f>
        <v>2</v>
      </c>
      <c r="DO19" s="33" t="str">
        <f>IF(squadre!D17=0, BU19, "-")</f>
        <v>-</v>
      </c>
      <c r="DP19" s="33">
        <f>IF(squadre!E17=0, BV19, "-")</f>
        <v>4</v>
      </c>
      <c r="DQ19" s="33" t="str">
        <f>IF(squadre!F17=0, BW19, "-")</f>
        <v>-</v>
      </c>
      <c r="DR19" s="33">
        <f>IF(squadre!G17=0, BX19, "-")</f>
        <v>2</v>
      </c>
      <c r="DS19" s="33" t="str">
        <f>IF(squadre!H17=0, BY19, "-")</f>
        <v>-</v>
      </c>
      <c r="DT19" s="33" t="str">
        <f>IF(squadre!I17=0, BZ19, "-")</f>
        <v>-</v>
      </c>
      <c r="DU19" s="33" t="str">
        <f>IF(squadre!J17=0, CA19, "-")</f>
        <v>-</v>
      </c>
      <c r="DV19" s="33" t="str">
        <f>IF(squadre!K17=0, CB19, "-")</f>
        <v>-</v>
      </c>
      <c r="DW19" s="33" t="str">
        <f>IF(squadre!L17=0, CC19, "-")</f>
        <v>-</v>
      </c>
      <c r="DX19" s="33">
        <f>IF(squadre!M17=0, CD19, "-")</f>
        <v>1</v>
      </c>
      <c r="DY19" s="33" t="str">
        <f>IF(squadre!N17=0, CE19, "-")</f>
        <v>-</v>
      </c>
      <c r="DZ19" s="33">
        <f>IF(squadre!O17=0, CF19, "-")</f>
        <v>1</v>
      </c>
      <c r="EA19" s="33">
        <f>IF(squadre!P17=0, CG19, "-")</f>
        <v>2</v>
      </c>
      <c r="EB19" s="33">
        <f>IF(squadre!Q17=0, CH19, "-")</f>
        <v>5</v>
      </c>
      <c r="EC19" s="33">
        <f>IF(squadre!R17=0, CI19, "-")</f>
        <v>1</v>
      </c>
      <c r="ED19" s="33">
        <f>IF(squadre!S17=0, CJ19, "-")</f>
        <v>2</v>
      </c>
      <c r="EE19" s="33" t="str">
        <f>IF(squadre!T17=0, CK19, "-")</f>
        <v>-</v>
      </c>
      <c r="EF19" s="33">
        <f>IF(squadre!U17=0, CL19, "-")</f>
        <v>3</v>
      </c>
      <c r="EG19" s="33" t="str">
        <f>IF(squadre!V17=0, CM19, "-")</f>
        <v>-</v>
      </c>
    </row>
    <row r="20" spans="2:137" x14ac:dyDescent="0.25">
      <c r="B20" s="11">
        <v>16</v>
      </c>
      <c r="C20" s="2">
        <f>IF(squadre!$D18=1,portieri!$D18,IF(squadre!$G18=1,portieri!$G18,portieri!$D18))</f>
        <v>6.5</v>
      </c>
      <c r="D20" s="2">
        <f>IF(squadre!$H18=1,portieri!$H18,IF(squadre!$E18=1,portieri!$E18,portieri!$H18))</f>
        <v>5</v>
      </c>
      <c r="E20" s="2">
        <f>IF(squadre!$I18=1,portieri!$I18,IF(squadre!$S18=1,portieri!$S18,portieri!$I18))</f>
        <v>6.5</v>
      </c>
      <c r="F20" s="2">
        <f>IF(squadre!$F18=1,portieri!$F18,IF(squadre!$O18=1,portieri!$O18,portieri!$F18))</f>
        <v>7</v>
      </c>
      <c r="G20" s="2">
        <f>IF(squadre!$P18=1,portieri!$P18,IF(squadre!$T18=1,portieri!$T18,portieri!$P18))</f>
        <v>6.5</v>
      </c>
      <c r="H20" s="2">
        <f>IF(squadre!$C18=1,portieri!$C18,IF(squadre!$F18=1,portieri!$F18,portieri!$C18))</f>
        <v>6</v>
      </c>
      <c r="I20" s="2">
        <f>IF(squadre!$D18=1,portieri!$D18,IF(squadre!$I18=1,portieri!$I18,portieri!$D18))</f>
        <v>6.5</v>
      </c>
      <c r="J20" s="2">
        <f>IF(squadre!$H18=1,portieri!$H18,IF(squadre!$C18=1,portieri!$C18,portieri!$H18))</f>
        <v>6</v>
      </c>
      <c r="K20" s="2">
        <f>IF(squadre!$S18=1,portieri!$S18,IF(squadre!$G18=1,portieri!$G18,portieri!$S18))</f>
        <v>6.5</v>
      </c>
      <c r="L20" s="2">
        <f>IF(squadre!$U18=1,portieri!$U18,IF(squadre!$V18=1,portieri!$V18,portieri!$U18))</f>
        <v>4.5</v>
      </c>
      <c r="M20" s="2">
        <f>IF(squadre!$N18=1,portieri!$N18,IF(squadre!$C18=1,portieri!$C18,portieri!$N18))</f>
        <v>6</v>
      </c>
      <c r="N20" s="2">
        <f>IF(squadre!$U18=1,portieri!$U18,IF(squadre!$K18=1,portieri!$K18,portieri!$U18))</f>
        <v>4.5</v>
      </c>
      <c r="O20" s="2">
        <f>IF(squadre!$L18=1,portieri!$L18,IF(squadre!$R18=1,portieri!$R18,portieri!$L18))</f>
        <v>6.5</v>
      </c>
      <c r="P20" s="2">
        <f>IF(squadre!$J18=1,portieri!$J18,IF(squadre!$M18=1,portieri!$M18,portieri!$J18))</f>
        <v>7</v>
      </c>
      <c r="Q20" s="2">
        <f>IF(squadre!$L18=1,portieri!$L18,IF(squadre!$T18=1,portieri!$T18,portieri!$L18))</f>
        <v>6.5</v>
      </c>
      <c r="R20" s="2">
        <f>IF(squadre!$P18=1,portieri!$P18,IF(squadre!$R18=1,portieri!$R18,portieri!$P18))</f>
        <v>6.5</v>
      </c>
      <c r="S20" s="2">
        <f>IF(squadre!$N18=1,portieri!$N18,IF(squadre!$E18=1,portieri!$E18,portieri!$N18))</f>
        <v>5</v>
      </c>
      <c r="T20" s="2">
        <f>IF(squadre!$N18=1,portieri!$N18,IF(squadre!$O18=1,portieri!$O18,portieri!$N18))</f>
        <v>7</v>
      </c>
      <c r="U20" s="2">
        <f>IF(squadre!$V18=1,portieri!$V18,IF(squadre!$R18=1,portieri!$R18,portieri!$V18))</f>
        <v>6.5</v>
      </c>
      <c r="V20" s="2">
        <f>IF(squadre!$D18=1,portieri!$D18,IF(squadre!$M18=1,portieri!$M18,portieri!$D18))</f>
        <v>6.5</v>
      </c>
      <c r="Y20" s="11">
        <v>16</v>
      </c>
      <c r="Z20" s="33">
        <f>IF(squadre!$D18=1,portieri!$AD18,IF(squadre!$G18=1,portieri!$AG18,portieri!$AD18))</f>
        <v>0</v>
      </c>
      <c r="AA20" s="33">
        <f>IF(squadre!$H18=1,portieri!$AH18,IF(squadre!$E18=1,portieri!$AE18,portieri!$AH18))</f>
        <v>2</v>
      </c>
      <c r="AB20" s="33">
        <f>IF(squadre!$I18=1,portieri!$AI18,IF(squadre!$S18=1,portieri!$AS18,portieri!$AI18))</f>
        <v>2</v>
      </c>
      <c r="AC20" s="33">
        <f>IF(squadre!$F18=1,portieri!$AF18,IF(squadre!$O18=1,portieri!$AO18,portieri!$AF18))</f>
        <v>1</v>
      </c>
      <c r="AD20" s="33">
        <f>IF(squadre!$P18=1,portieri!AP18,IF(squadre!$T18=1,portieri!$AT18,portieri!$AP18))</f>
        <v>3</v>
      </c>
      <c r="AE20" s="33">
        <f>IF(squadre!$C18=1,portieri!$AC18,IF(squadre!$F18=1,portieri!$AF18,portieri!$AC18))</f>
        <v>1</v>
      </c>
      <c r="AF20" s="33">
        <f>IF(squadre!$D18=1,portieri!$AD18,IF(squadre!$I18=1,portieri!$AI18,portieri!$AD18))</f>
        <v>0</v>
      </c>
      <c r="AG20" s="33">
        <f>IF(squadre!$H18=1,portieri!$AH18,IF(squadre!$C18=1,portieri!$AC18,portieri!$AH18))</f>
        <v>1</v>
      </c>
      <c r="AH20" s="33">
        <f>IF(squadre!$S18=1,portieri!$AS18,IF(squadre!$G18=1,portieri!$AG18,portieri!$AS18))</f>
        <v>2</v>
      </c>
      <c r="AI20" s="33">
        <f>IF(squadre!$U18=1,portieri!$AU18,IF(squadre!$V18=1,portieri!$AV18,portieri!$AU18))</f>
        <v>4</v>
      </c>
      <c r="AJ20" s="33">
        <f>IF(squadre!$N18=1,portieri!$AN18,IF(squadre!$C18=1,portieri!$AC18,portieri!$AN18))</f>
        <v>1</v>
      </c>
      <c r="AK20" s="33">
        <f>IF(squadre!$U18=1,portieri!$AU18,IF(squadre!$K18=1,portieri!$AK18,portieri!$AU18))</f>
        <v>4</v>
      </c>
      <c r="AL20" s="33">
        <f>IF(squadre!$L18=1,portieri!$AL18,IF(squadre!$R18=1,portieri!$AR18,portieri!$AL18))</f>
        <v>2</v>
      </c>
      <c r="AM20" s="33">
        <f>IF(squadre!$J18=1,portieri!$AJ18,IF(squadre!$M18=1,portieri!$AM18,portieri!$AJ18))</f>
        <v>1</v>
      </c>
      <c r="AN20" s="33">
        <f>IF(squadre!$L18=1,portieri!$AL18,IF(squadre!$T18=1,portieri!$AT18,portieri!$AL18))</f>
        <v>3</v>
      </c>
      <c r="AO20" s="33">
        <f>IF(squadre!$P18=1,portieri!$AP18,IF(squadre!$R18=1,portieri!$AR18,portieri!$AP18))</f>
        <v>2</v>
      </c>
      <c r="AP20" s="33">
        <f>IF(squadre!$N18=1,portieri!$AN18,IF(squadre!$E18=1,portieri!$AE18,portieri!$AN18))</f>
        <v>2</v>
      </c>
      <c r="AQ20" s="33">
        <f>IF(squadre!$N18=1,portieri!$AN18,IF(squadre!$O18=1,portieri!$AO18,portieri!$AN18))</f>
        <v>1</v>
      </c>
      <c r="AR20" s="33">
        <f>IF(squadre!$V18=1,portieri!$AV18,IF(squadre!$R18=1,portieri!$AR18,portieri!$AV18))</f>
        <v>2</v>
      </c>
      <c r="AS20" s="33">
        <f>IF(squadre!$D18=1,portieri!$AD18,IF(squadre!$M18=1,portieri!$AM18,portieri!$AD18))</f>
        <v>0</v>
      </c>
      <c r="AV20" s="11">
        <v>16</v>
      </c>
      <c r="AW20" s="2">
        <f>portieri!C18</f>
        <v>6</v>
      </c>
      <c r="AX20" s="2">
        <f>portieri!D18</f>
        <v>6.5</v>
      </c>
      <c r="AY20" s="2">
        <f>portieri!E18</f>
        <v>5</v>
      </c>
      <c r="AZ20" s="2">
        <f>portieri!F18</f>
        <v>6</v>
      </c>
      <c r="BA20" s="2">
        <f>portieri!G18</f>
        <v>8.5</v>
      </c>
      <c r="BB20" s="2">
        <f>portieri!H18</f>
        <v>5</v>
      </c>
      <c r="BC20" s="2">
        <f>portieri!I18</f>
        <v>4.5</v>
      </c>
      <c r="BD20" s="2">
        <f>portieri!J18</f>
        <v>7</v>
      </c>
      <c r="BE20" s="2">
        <f>portieri!K18</f>
        <v>6</v>
      </c>
      <c r="BF20" s="2">
        <f>portieri!L18</f>
        <v>6</v>
      </c>
      <c r="BG20" s="2">
        <f>portieri!M18</f>
        <v>6</v>
      </c>
      <c r="BH20" s="2">
        <f>portieri!N18</f>
        <v>6</v>
      </c>
      <c r="BI20" s="2">
        <f>portieri!O18</f>
        <v>7</v>
      </c>
      <c r="BJ20" s="2">
        <f>portieri!P18</f>
        <v>5.5</v>
      </c>
      <c r="BK20" s="2">
        <f>portieri!Q18</f>
        <v>6.5</v>
      </c>
      <c r="BL20" s="2">
        <f>portieri!R18</f>
        <v>6.5</v>
      </c>
      <c r="BM20" s="2">
        <f>portieri!S18</f>
        <v>6.5</v>
      </c>
      <c r="BN20" s="2">
        <f>portieri!T18</f>
        <v>6.5</v>
      </c>
      <c r="BO20" s="2">
        <f>portieri!U18</f>
        <v>4.5</v>
      </c>
      <c r="BP20" s="2">
        <f>portieri!V18</f>
        <v>6.5</v>
      </c>
      <c r="BS20" s="11">
        <v>16</v>
      </c>
      <c r="BT20" s="33">
        <f>portieri!AC18</f>
        <v>1</v>
      </c>
      <c r="BU20" s="33">
        <f>portieri!AD18</f>
        <v>0</v>
      </c>
      <c r="BV20" s="33">
        <f>portieri!AE18</f>
        <v>2</v>
      </c>
      <c r="BW20" s="33">
        <f>portieri!AF18</f>
        <v>1</v>
      </c>
      <c r="BX20" s="33">
        <f>portieri!AG18</f>
        <v>0</v>
      </c>
      <c r="BY20" s="33">
        <f>portieri!AH18</f>
        <v>4</v>
      </c>
      <c r="BZ20" s="33">
        <f>portieri!AI18</f>
        <v>2</v>
      </c>
      <c r="CA20" s="33">
        <f>portieri!AJ18</f>
        <v>1</v>
      </c>
      <c r="CB20" s="33">
        <f>portieri!AK18</f>
        <v>0</v>
      </c>
      <c r="CC20" s="33">
        <f>portieri!AL18</f>
        <v>0</v>
      </c>
      <c r="CD20" s="33">
        <f>portieri!AM18</f>
        <v>2</v>
      </c>
      <c r="CE20" s="33">
        <f>portieri!AN18</f>
        <v>2</v>
      </c>
      <c r="CF20" s="33">
        <f>portieri!AO18</f>
        <v>1</v>
      </c>
      <c r="CG20" s="33">
        <f>portieri!AP18</f>
        <v>2</v>
      </c>
      <c r="CH20" s="33">
        <f>portieri!AQ18</f>
        <v>0</v>
      </c>
      <c r="CI20" s="33">
        <f>portieri!AR18</f>
        <v>2</v>
      </c>
      <c r="CJ20" s="33">
        <f>portieri!AS18</f>
        <v>2</v>
      </c>
      <c r="CK20" s="33">
        <f>portieri!AT18</f>
        <v>3</v>
      </c>
      <c r="CL20" s="33">
        <f>portieri!AU18</f>
        <v>4</v>
      </c>
      <c r="CM20" s="33">
        <f>portieri!AV18</f>
        <v>0</v>
      </c>
      <c r="CP20" s="11">
        <v>16</v>
      </c>
      <c r="CQ20" s="33">
        <f>IF(squadre!C18=1, BT20, "-")</f>
        <v>1</v>
      </c>
      <c r="CR20" s="33">
        <f>IF(squadre!D18=1, BU20, "-")</f>
        <v>0</v>
      </c>
      <c r="CS20" s="33">
        <f>IF(squadre!E18=1, BV20, "-")</f>
        <v>2</v>
      </c>
      <c r="CT20" s="33" t="str">
        <f>IF(squadre!F18=1, BW20, "-")</f>
        <v>-</v>
      </c>
      <c r="CU20" s="33" t="str">
        <f>IF(squadre!G18=1, BX20, "-")</f>
        <v>-</v>
      </c>
      <c r="CV20" s="33" t="str">
        <f>IF(squadre!H18=1, BY20, "-")</f>
        <v>-</v>
      </c>
      <c r="CW20" s="33" t="str">
        <f>IF(squadre!I18=1, BZ20, "-")</f>
        <v>-</v>
      </c>
      <c r="CX20" s="33">
        <f>IF(squadre!J18=1, CA20, "-")</f>
        <v>1</v>
      </c>
      <c r="CY20" s="33" t="str">
        <f>IF(squadre!K18=1, CB20, "-")</f>
        <v>-</v>
      </c>
      <c r="CZ20" s="33" t="str">
        <f>IF(squadre!L18=1, CC20, "-")</f>
        <v>-</v>
      </c>
      <c r="DA20" s="33" t="str">
        <f>IF(squadre!M18=1, CD20, "-")</f>
        <v>-</v>
      </c>
      <c r="DB20" s="33" t="str">
        <f>IF(squadre!N18=1, CE20, "-")</f>
        <v>-</v>
      </c>
      <c r="DC20" s="33">
        <f>IF(squadre!O18=1, CF20, "-")</f>
        <v>1</v>
      </c>
      <c r="DD20" s="33" t="str">
        <f>IF(squadre!P18=1, CG20, "-")</f>
        <v>-</v>
      </c>
      <c r="DE20" s="33">
        <f>IF(squadre!Q18=1, CH20, "-")</f>
        <v>0</v>
      </c>
      <c r="DF20" s="33">
        <f>IF(squadre!R18=1, CI20, "-")</f>
        <v>2</v>
      </c>
      <c r="DG20" s="33">
        <f>IF(squadre!S18=1, CJ20, "-")</f>
        <v>2</v>
      </c>
      <c r="DH20" s="33">
        <f>IF(squadre!T18=1, CK20, "-")</f>
        <v>3</v>
      </c>
      <c r="DI20" s="33">
        <f>IF(squadre!U18=1, CL20, "-")</f>
        <v>4</v>
      </c>
      <c r="DJ20" s="33" t="str">
        <f>IF(squadre!V18=1, CM20, "-")</f>
        <v>-</v>
      </c>
      <c r="DM20" s="11">
        <v>16</v>
      </c>
      <c r="DN20" s="33" t="str">
        <f>IF(squadre!C18=0, BT20, "-")</f>
        <v>-</v>
      </c>
      <c r="DO20" s="33" t="str">
        <f>IF(squadre!D18=0, BU20, "-")</f>
        <v>-</v>
      </c>
      <c r="DP20" s="33" t="str">
        <f>IF(squadre!E18=0, BV20, "-")</f>
        <v>-</v>
      </c>
      <c r="DQ20" s="33">
        <f>IF(squadre!F18=0, BW20, "-")</f>
        <v>1</v>
      </c>
      <c r="DR20" s="33">
        <f>IF(squadre!G18=0, BX20, "-")</f>
        <v>0</v>
      </c>
      <c r="DS20" s="33">
        <f>IF(squadre!H18=0, BY20, "-")</f>
        <v>4</v>
      </c>
      <c r="DT20" s="33">
        <f>IF(squadre!I18=0, BZ20, "-")</f>
        <v>2</v>
      </c>
      <c r="DU20" s="33" t="str">
        <f>IF(squadre!J18=0, CA20, "-")</f>
        <v>-</v>
      </c>
      <c r="DV20" s="33">
        <f>IF(squadre!K18=0, CB20, "-")</f>
        <v>0</v>
      </c>
      <c r="DW20" s="33">
        <f>IF(squadre!L18=0, CC20, "-")</f>
        <v>0</v>
      </c>
      <c r="DX20" s="33">
        <f>IF(squadre!M18=0, CD20, "-")</f>
        <v>2</v>
      </c>
      <c r="DY20" s="33">
        <f>IF(squadre!N18=0, CE20, "-")</f>
        <v>2</v>
      </c>
      <c r="DZ20" s="33" t="str">
        <f>IF(squadre!O18=0, CF20, "-")</f>
        <v>-</v>
      </c>
      <c r="EA20" s="33">
        <f>IF(squadre!P18=0, CG20, "-")</f>
        <v>2</v>
      </c>
      <c r="EB20" s="33" t="str">
        <f>IF(squadre!Q18=0, CH20, "-")</f>
        <v>-</v>
      </c>
      <c r="EC20" s="33" t="str">
        <f>IF(squadre!R18=0, CI20, "-")</f>
        <v>-</v>
      </c>
      <c r="ED20" s="33" t="str">
        <f>IF(squadre!S18=0, CJ20, "-")</f>
        <v>-</v>
      </c>
      <c r="EE20" s="33" t="str">
        <f>IF(squadre!T18=0, CK20, "-")</f>
        <v>-</v>
      </c>
      <c r="EF20" s="33" t="str">
        <f>IF(squadre!U18=0, CL20, "-")</f>
        <v>-</v>
      </c>
      <c r="EG20" s="33">
        <f>IF(squadre!V18=0, CM20, "-")</f>
        <v>0</v>
      </c>
    </row>
    <row r="21" spans="2:137" x14ac:dyDescent="0.25">
      <c r="B21" s="11">
        <v>17</v>
      </c>
      <c r="C21" s="2">
        <f>IF(squadre!$D19=1,portieri!$D19,IF(squadre!$G19=1,portieri!$G19,portieri!$D19))</f>
        <v>6.5</v>
      </c>
      <c r="D21" s="2">
        <f>IF(squadre!$H19=1,portieri!$H19,IF(squadre!$E19=1,portieri!$E19,portieri!$H19))</f>
        <v>6.5</v>
      </c>
      <c r="E21" s="2">
        <f>IF(squadre!$I19=1,portieri!$I19,IF(squadre!$S19=1,portieri!$S19,portieri!$I19))</f>
        <v>5.5</v>
      </c>
      <c r="F21" s="2">
        <f>IF(squadre!$F19=1,portieri!$F19,IF(squadre!$O19=1,portieri!$O19,portieri!$F19))</f>
        <v>6</v>
      </c>
      <c r="G21" s="2">
        <f>IF(squadre!$P19=1,portieri!$P19,IF(squadre!$T19=1,portieri!$T19,portieri!$P19))</f>
        <v>6</v>
      </c>
      <c r="H21" s="2">
        <f>IF(squadre!$C19=1,portieri!$C19,IF(squadre!$F19=1,portieri!$F19,portieri!$C19))</f>
        <v>6</v>
      </c>
      <c r="I21" s="2">
        <f>IF(squadre!$D19=1,portieri!$D19,IF(squadre!$I19=1,portieri!$I19,portieri!$D19))</f>
        <v>5.5</v>
      </c>
      <c r="J21" s="2">
        <f>IF(squadre!$H19=1,portieri!$H19,IF(squadre!$C19=1,portieri!$C19,portieri!$H19))</f>
        <v>6.5</v>
      </c>
      <c r="K21" s="2">
        <f>IF(squadre!$S19=1,portieri!$S19,IF(squadre!$G19=1,portieri!$G19,portieri!$S19))</f>
        <v>6.5</v>
      </c>
      <c r="L21" s="2">
        <f>IF(squadre!$U19=1,portieri!$U19,IF(squadre!$V19=1,portieri!$V19,portieri!$U19))</f>
        <v>6</v>
      </c>
      <c r="M21" s="2">
        <f>IF(squadre!$N19=1,portieri!$N19,IF(squadre!$C19=1,portieri!$C19,portieri!$N19))</f>
        <v>5</v>
      </c>
      <c r="N21" s="2">
        <f>IF(squadre!$U19=1,portieri!$U19,IF(squadre!$K19=1,portieri!$K19,portieri!$U19))</f>
        <v>7</v>
      </c>
      <c r="O21" s="2">
        <f>IF(squadre!$L19=1,portieri!$L19,IF(squadre!$R19=1,portieri!$R19,portieri!$L19))</f>
        <v>7</v>
      </c>
      <c r="P21" s="2">
        <f>IF(squadre!$J19=1,portieri!$J19,IF(squadre!$M19=1,portieri!$M19,portieri!$J19))</f>
        <v>6</v>
      </c>
      <c r="Q21" s="2">
        <f>IF(squadre!$L19=1,portieri!$L19,IF(squadre!$T19=1,portieri!$T19,portieri!$L19))</f>
        <v>7</v>
      </c>
      <c r="R21" s="2">
        <f>IF(squadre!$P19=1,portieri!$P19,IF(squadre!$R19=1,portieri!$R19,portieri!$P19))</f>
        <v>6</v>
      </c>
      <c r="S21" s="2">
        <f>IF(squadre!$N19=1,portieri!$N19,IF(squadre!$E19=1,portieri!$E19,portieri!$N19))</f>
        <v>5</v>
      </c>
      <c r="T21" s="2">
        <f>IF(squadre!$N19=1,portieri!$N19,IF(squadre!$O19=1,portieri!$O19,portieri!$N19))</f>
        <v>5</v>
      </c>
      <c r="U21" s="2">
        <f>IF(squadre!$V19=1,portieri!$V19,IF(squadre!$R19=1,portieri!$R19,portieri!$V19))</f>
        <v>6</v>
      </c>
      <c r="V21" s="2">
        <f>IF(squadre!$D19=1,portieri!$D19,IF(squadre!$M19=1,portieri!$M19,portieri!$D19))</f>
        <v>6</v>
      </c>
      <c r="Y21" s="11">
        <v>17</v>
      </c>
      <c r="Z21" s="33">
        <f>IF(squadre!$D19=1,portieri!$AD19,IF(squadre!$G19=1,portieri!$AG19,portieri!$AD19))</f>
        <v>0</v>
      </c>
      <c r="AA21" s="33">
        <f>IF(squadre!$H19=1,portieri!$AH19,IF(squadre!$E19=1,portieri!$AE19,portieri!$AH19))</f>
        <v>1</v>
      </c>
      <c r="AB21" s="33">
        <f>IF(squadre!$I19=1,portieri!$AI19,IF(squadre!$S19=1,portieri!$AS19,portieri!$AI19))</f>
        <v>1</v>
      </c>
      <c r="AC21" s="33">
        <f>IF(squadre!$F19=1,portieri!$AF19,IF(squadre!$O19=1,portieri!$AO19,portieri!$AF19))</f>
        <v>1</v>
      </c>
      <c r="AD21" s="33">
        <f>IF(squadre!$P19=1,portieri!AP19,IF(squadre!$T19=1,portieri!$AT19,portieri!$AP19))</f>
        <v>1</v>
      </c>
      <c r="AE21" s="33">
        <f>IF(squadre!$C19=1,portieri!$AC19,IF(squadre!$F19=1,portieri!$AF19,portieri!$AC19))</f>
        <v>1</v>
      </c>
      <c r="AF21" s="33">
        <f>IF(squadre!$D19=1,portieri!$AD19,IF(squadre!$I19=1,portieri!$AI19,portieri!$AD19))</f>
        <v>1</v>
      </c>
      <c r="AG21" s="33">
        <f>IF(squadre!$H19=1,portieri!$AH19,IF(squadre!$C19=1,portieri!$AC19,portieri!$AH19))</f>
        <v>1</v>
      </c>
      <c r="AH21" s="33">
        <f>IF(squadre!$S19=1,portieri!$AS19,IF(squadre!$G19=1,portieri!$AG19,portieri!$AS19))</f>
        <v>0</v>
      </c>
      <c r="AI21" s="33">
        <f>IF(squadre!$U19=1,portieri!$AU19,IF(squadre!$V19=1,portieri!$AV19,portieri!$AU19))</f>
        <v>1</v>
      </c>
      <c r="AJ21" s="33">
        <f>IF(squadre!$N19=1,portieri!$AN19,IF(squadre!$C19=1,portieri!$AC19,portieri!$AN19))</f>
        <v>3</v>
      </c>
      <c r="AK21" s="33">
        <f>IF(squadre!$U19=1,portieri!$AU19,IF(squadre!$K19=1,portieri!$AK19,portieri!$AU19))</f>
        <v>0</v>
      </c>
      <c r="AL21" s="33">
        <f>IF(squadre!$L19=1,portieri!$AL19,IF(squadre!$R19=1,portieri!$AR19,portieri!$AL19))</f>
        <v>0</v>
      </c>
      <c r="AM21" s="33">
        <f>IF(squadre!$J19=1,portieri!$AJ19,IF(squadre!$M19=1,portieri!$AM19,portieri!$AJ19))</f>
        <v>1</v>
      </c>
      <c r="AN21" s="33">
        <f>IF(squadre!$L19=1,portieri!$AL19,IF(squadre!$T19=1,portieri!$AT19,portieri!$AL19))</f>
        <v>0</v>
      </c>
      <c r="AO21" s="33">
        <f>IF(squadre!$P19=1,portieri!$AP19,IF(squadre!$R19=1,portieri!$AR19,portieri!$AP19))</f>
        <v>1</v>
      </c>
      <c r="AP21" s="33">
        <f>IF(squadre!$N19=1,portieri!$AN19,IF(squadre!$E19=1,portieri!$AE19,portieri!$AN19))</f>
        <v>3</v>
      </c>
      <c r="AQ21" s="33">
        <f>IF(squadre!$N19=1,portieri!$AN19,IF(squadre!$O19=1,portieri!$AO19,portieri!$AN19))</f>
        <v>3</v>
      </c>
      <c r="AR21" s="33">
        <f>IF(squadre!$V19=1,portieri!$AV19,IF(squadre!$R19=1,portieri!$AR19,portieri!$AV19))</f>
        <v>1</v>
      </c>
      <c r="AS21" s="33">
        <f>IF(squadre!$D19=1,portieri!$AD19,IF(squadre!$M19=1,portieri!$AM19,portieri!$AD19))</f>
        <v>1</v>
      </c>
      <c r="AV21" s="11">
        <v>17</v>
      </c>
      <c r="AW21" s="2">
        <f>portieri!C19</f>
        <v>6</v>
      </c>
      <c r="AX21" s="2">
        <f>portieri!D19</f>
        <v>6.5</v>
      </c>
      <c r="AY21" s="2">
        <f>portieri!E19</f>
        <v>6</v>
      </c>
      <c r="AZ21" s="2">
        <f>portieri!F19</f>
        <v>6</v>
      </c>
      <c r="BA21" s="2">
        <f>portieri!G19</f>
        <v>6.5</v>
      </c>
      <c r="BB21" s="2">
        <f>portieri!H19</f>
        <v>6.5</v>
      </c>
      <c r="BC21" s="2">
        <f>portieri!I19</f>
        <v>5.5</v>
      </c>
      <c r="BD21" s="2">
        <f>portieri!J19</f>
        <v>6</v>
      </c>
      <c r="BE21" s="2">
        <f>portieri!K19</f>
        <v>7</v>
      </c>
      <c r="BF21" s="2">
        <f>portieri!L19</f>
        <v>7</v>
      </c>
      <c r="BG21" s="2">
        <f>portieri!M19</f>
        <v>6</v>
      </c>
      <c r="BH21" s="2">
        <f>portieri!N19</f>
        <v>5</v>
      </c>
      <c r="BI21" s="2">
        <f>portieri!O19</f>
        <v>5</v>
      </c>
      <c r="BJ21" s="2">
        <f>portieri!P19</f>
        <v>6</v>
      </c>
      <c r="BK21" s="2">
        <f>portieri!Q19</f>
        <v>6</v>
      </c>
      <c r="BL21" s="2">
        <f>portieri!R19</f>
        <v>6</v>
      </c>
      <c r="BM21" s="2">
        <f>portieri!S19</f>
        <v>5.5</v>
      </c>
      <c r="BN21" s="2">
        <f>portieri!T19</f>
        <v>5</v>
      </c>
      <c r="BO21" s="2">
        <f>portieri!U19</f>
        <v>6.5</v>
      </c>
      <c r="BP21" s="2">
        <f>portieri!V19</f>
        <v>6</v>
      </c>
      <c r="BS21" s="11">
        <v>17</v>
      </c>
      <c r="BT21" s="33">
        <f>portieri!AC19</f>
        <v>3</v>
      </c>
      <c r="BU21" s="33">
        <f>portieri!AD19</f>
        <v>2</v>
      </c>
      <c r="BV21" s="33">
        <f>portieri!AE19</f>
        <v>4</v>
      </c>
      <c r="BW21" s="33">
        <f>portieri!AF19</f>
        <v>1</v>
      </c>
      <c r="BX21" s="33">
        <f>portieri!AG19</f>
        <v>0</v>
      </c>
      <c r="BY21" s="33">
        <f>portieri!AH19</f>
        <v>1</v>
      </c>
      <c r="BZ21" s="33">
        <f>portieri!AI19</f>
        <v>1</v>
      </c>
      <c r="CA21" s="33">
        <f>portieri!AJ19</f>
        <v>1</v>
      </c>
      <c r="CB21" s="33">
        <f>portieri!AK19</f>
        <v>0</v>
      </c>
      <c r="CC21" s="33">
        <f>portieri!AL19</f>
        <v>0</v>
      </c>
      <c r="CD21" s="33">
        <f>portieri!AM19</f>
        <v>1</v>
      </c>
      <c r="CE21" s="33">
        <f>portieri!AN19</f>
        <v>3</v>
      </c>
      <c r="CF21" s="33">
        <f>portieri!AO19</f>
        <v>1</v>
      </c>
      <c r="CG21" s="33">
        <f>portieri!AP19</f>
        <v>1</v>
      </c>
      <c r="CH21" s="33">
        <f>portieri!AQ19</f>
        <v>4</v>
      </c>
      <c r="CI21" s="33">
        <f>portieri!AR19</f>
        <v>1</v>
      </c>
      <c r="CJ21" s="33">
        <f>portieri!AS19</f>
        <v>3</v>
      </c>
      <c r="CK21" s="33">
        <f>portieri!AT19</f>
        <v>4</v>
      </c>
      <c r="CL21" s="33">
        <f>portieri!AU19</f>
        <v>1</v>
      </c>
      <c r="CM21" s="33">
        <f>portieri!AV19</f>
        <v>1</v>
      </c>
      <c r="CP21" s="11">
        <v>17</v>
      </c>
      <c r="CQ21" s="33" t="str">
        <f>IF(squadre!C19=1, BT21, "-")</f>
        <v>-</v>
      </c>
      <c r="CR21" s="33" t="str">
        <f>IF(squadre!D19=1, BU21, "-")</f>
        <v>-</v>
      </c>
      <c r="CS21" s="33" t="str">
        <f>IF(squadre!E19=1, BV21, "-")</f>
        <v>-</v>
      </c>
      <c r="CT21" s="33">
        <f>IF(squadre!F19=1, BW21, "-")</f>
        <v>1</v>
      </c>
      <c r="CU21" s="33">
        <f>IF(squadre!G19=1, BX21, "-")</f>
        <v>0</v>
      </c>
      <c r="CV21" s="33">
        <f>IF(squadre!H19=1, BY21, "-")</f>
        <v>1</v>
      </c>
      <c r="CW21" s="33">
        <f>IF(squadre!I19=1, BZ21, "-")</f>
        <v>1</v>
      </c>
      <c r="CX21" s="33" t="str">
        <f>IF(squadre!J19=1, CA21, "-")</f>
        <v>-</v>
      </c>
      <c r="CY21" s="33">
        <f>IF(squadre!K19=1, CB21, "-")</f>
        <v>0</v>
      </c>
      <c r="CZ21" s="33">
        <f>IF(squadre!L19=1, CC21, "-")</f>
        <v>0</v>
      </c>
      <c r="DA21" s="33">
        <f>IF(squadre!M19=1, CD21, "-")</f>
        <v>1</v>
      </c>
      <c r="DB21" s="33">
        <f>IF(squadre!N19=1, CE21, "-")</f>
        <v>3</v>
      </c>
      <c r="DC21" s="33" t="str">
        <f>IF(squadre!O19=1, CF21, "-")</f>
        <v>-</v>
      </c>
      <c r="DD21" s="33">
        <f>IF(squadre!P19=1, CG21, "-")</f>
        <v>1</v>
      </c>
      <c r="DE21" s="33" t="str">
        <f>IF(squadre!Q19=1, CH21, "-")</f>
        <v>-</v>
      </c>
      <c r="DF21" s="33" t="str">
        <f>IF(squadre!R19=1, CI21, "-")</f>
        <v>-</v>
      </c>
      <c r="DG21" s="33" t="str">
        <f>IF(squadre!S19=1, CJ21, "-")</f>
        <v>-</v>
      </c>
      <c r="DH21" s="33" t="str">
        <f>IF(squadre!T19=1, CK21, "-")</f>
        <v>-</v>
      </c>
      <c r="DI21" s="33" t="str">
        <f>IF(squadre!U19=1, CL21, "-")</f>
        <v>-</v>
      </c>
      <c r="DJ21" s="33">
        <f>IF(squadre!V19=1, CM21, "-")</f>
        <v>1</v>
      </c>
      <c r="DM21" s="11">
        <v>17</v>
      </c>
      <c r="DN21" s="33">
        <f>IF(squadre!C19=0, BT21, "-")</f>
        <v>3</v>
      </c>
      <c r="DO21" s="33">
        <f>IF(squadre!D19=0, BU21, "-")</f>
        <v>2</v>
      </c>
      <c r="DP21" s="33">
        <f>IF(squadre!E19=0, BV21, "-")</f>
        <v>4</v>
      </c>
      <c r="DQ21" s="33" t="str">
        <f>IF(squadre!F19=0, BW21, "-")</f>
        <v>-</v>
      </c>
      <c r="DR21" s="33" t="str">
        <f>IF(squadre!G19=0, BX21, "-")</f>
        <v>-</v>
      </c>
      <c r="DS21" s="33" t="str">
        <f>IF(squadre!H19=0, BY21, "-")</f>
        <v>-</v>
      </c>
      <c r="DT21" s="33" t="str">
        <f>IF(squadre!I19=0, BZ21, "-")</f>
        <v>-</v>
      </c>
      <c r="DU21" s="33">
        <f>IF(squadre!J19=0, CA21, "-")</f>
        <v>1</v>
      </c>
      <c r="DV21" s="33" t="str">
        <f>IF(squadre!K19=0, CB21, "-")</f>
        <v>-</v>
      </c>
      <c r="DW21" s="33" t="str">
        <f>IF(squadre!L19=0, CC21, "-")</f>
        <v>-</v>
      </c>
      <c r="DX21" s="33" t="str">
        <f>IF(squadre!M19=0, CD21, "-")</f>
        <v>-</v>
      </c>
      <c r="DY21" s="33" t="str">
        <f>IF(squadre!N19=0, CE21, "-")</f>
        <v>-</v>
      </c>
      <c r="DZ21" s="33">
        <f>IF(squadre!O19=0, CF21, "-")</f>
        <v>1</v>
      </c>
      <c r="EA21" s="33" t="str">
        <f>IF(squadre!P19=0, CG21, "-")</f>
        <v>-</v>
      </c>
      <c r="EB21" s="33">
        <f>IF(squadre!Q19=0, CH21, "-")</f>
        <v>4</v>
      </c>
      <c r="EC21" s="33">
        <f>IF(squadre!R19=0, CI21, "-")</f>
        <v>1</v>
      </c>
      <c r="ED21" s="33">
        <f>IF(squadre!S19=0, CJ21, "-")</f>
        <v>3</v>
      </c>
      <c r="EE21" s="33">
        <f>IF(squadre!T19=0, CK21, "-")</f>
        <v>4</v>
      </c>
      <c r="EF21" s="33">
        <f>IF(squadre!U19=0, CL21, "-")</f>
        <v>1</v>
      </c>
      <c r="EG21" s="33" t="str">
        <f>IF(squadre!V19=0, CM21, "-")</f>
        <v>-</v>
      </c>
    </row>
    <row r="22" spans="2:137" x14ac:dyDescent="0.25">
      <c r="B22" s="11">
        <v>18</v>
      </c>
      <c r="C22" s="2">
        <f>IF(squadre!$D20=1,portieri!$D20,IF(squadre!$G20=1,portieri!$G20,portieri!$D20))</f>
        <v>6</v>
      </c>
      <c r="D22" s="2">
        <f>IF(squadre!$H20=1,portieri!$H20,IF(squadre!$E20=1,portieri!$E20,portieri!$H20))</f>
        <v>7.5</v>
      </c>
      <c r="E22" s="2">
        <f>IF(squadre!$I20=1,portieri!$I20,IF(squadre!$S20=1,portieri!$S20,portieri!$I20))</f>
        <v>5.5</v>
      </c>
      <c r="F22" s="2">
        <f>IF(squadre!$F20=1,portieri!$F20,IF(squadre!$O20=1,portieri!$O20,portieri!$F20))</f>
        <v>7</v>
      </c>
      <c r="G22" s="2">
        <f>IF(squadre!$P20=1,portieri!$P20,IF(squadre!$T20=1,portieri!$T20,portieri!$P20))</f>
        <v>6</v>
      </c>
      <c r="H22" s="2">
        <f>IF(squadre!$C20=1,portieri!$C20,IF(squadre!$F20=1,portieri!$F20,portieri!$C20))</f>
        <v>5.5</v>
      </c>
      <c r="I22" s="2">
        <f>IF(squadre!$D20=1,portieri!$D20,IF(squadre!$I20=1,portieri!$I20,portieri!$D20))</f>
        <v>6</v>
      </c>
      <c r="J22" s="2">
        <f>IF(squadre!$H20=1,portieri!$H20,IF(squadre!$C20=1,portieri!$C20,portieri!$H20))</f>
        <v>5.5</v>
      </c>
      <c r="K22" s="2">
        <f>IF(squadre!$S20=1,portieri!$S20,IF(squadre!$G20=1,portieri!$G20,portieri!$S20))</f>
        <v>5.5</v>
      </c>
      <c r="L22" s="2">
        <f>IF(squadre!$U20=1,portieri!$U20,IF(squadre!$V20=1,portieri!$V20,portieri!$U20))</f>
        <v>6.5</v>
      </c>
      <c r="M22" s="2">
        <f>IF(squadre!$N20=1,portieri!$N20,IF(squadre!$C20=1,portieri!$C20,portieri!$N20))</f>
        <v>5.5</v>
      </c>
      <c r="N22" s="2">
        <f>IF(squadre!$U20=1,portieri!$U20,IF(squadre!$K20=1,portieri!$K20,portieri!$U20))</f>
        <v>6.5</v>
      </c>
      <c r="O22" s="2">
        <f>IF(squadre!$L20=1,portieri!$L20,IF(squadre!$R20=1,portieri!$R20,portieri!$L20))</f>
        <v>7</v>
      </c>
      <c r="P22" s="2">
        <f>IF(squadre!$J20=1,portieri!$J20,IF(squadre!$M20=1,portieri!$M20,portieri!$J20))</f>
        <v>5.5</v>
      </c>
      <c r="Q22" s="2">
        <f>IF(squadre!$L20=1,portieri!$L20,IF(squadre!$T20=1,portieri!$T20,portieri!$L20))</f>
        <v>6</v>
      </c>
      <c r="R22" s="2">
        <f>IF(squadre!$P20=1,portieri!$P20,IF(squadre!$R20=1,portieri!$R20,portieri!$P20))</f>
        <v>7</v>
      </c>
      <c r="S22" s="2">
        <f>IF(squadre!$N20=1,portieri!$N20,IF(squadre!$E20=1,portieri!$E20,portieri!$N20))</f>
        <v>7.5</v>
      </c>
      <c r="T22" s="2">
        <f>IF(squadre!$N20=1,portieri!$N20,IF(squadre!$O20=1,portieri!$O20,portieri!$N20))</f>
        <v>7</v>
      </c>
      <c r="U22" s="2">
        <f>IF(squadre!$V20=1,portieri!$V20,IF(squadre!$R20=1,portieri!$R20,portieri!$V20))</f>
        <v>7</v>
      </c>
      <c r="V22" s="2">
        <f>IF(squadre!$D20=1,portieri!$D20,IF(squadre!$M20=1,portieri!$M20,portieri!$D20))</f>
        <v>6</v>
      </c>
      <c r="Y22" s="11">
        <v>18</v>
      </c>
      <c r="Z22" s="33">
        <f>IF(squadre!$D20=1,portieri!$AD20,IF(squadre!$G20=1,portieri!$AG20,portieri!$AD20))</f>
        <v>2</v>
      </c>
      <c r="AA22" s="33">
        <f>IF(squadre!$H20=1,portieri!$AH20,IF(squadre!$E20=1,portieri!$AE20,portieri!$AH20))</f>
        <v>3</v>
      </c>
      <c r="AB22" s="33">
        <f>IF(squadre!$I20=1,portieri!$AI20,IF(squadre!$S20=1,portieri!$AS20,portieri!$AI20))</f>
        <v>1</v>
      </c>
      <c r="AC22" s="33">
        <f>IF(squadre!$F20=1,portieri!$AF20,IF(squadre!$O20=1,portieri!$AO20,portieri!$AF20))</f>
        <v>3</v>
      </c>
      <c r="AD22" s="33">
        <f>IF(squadre!$P20=1,portieri!AP20,IF(squadre!$T20=1,portieri!$AT20,portieri!$AP20))</f>
        <v>2</v>
      </c>
      <c r="AE22" s="33">
        <f>IF(squadre!$C20=1,portieri!$AC20,IF(squadre!$F20=1,portieri!$AF20,portieri!$AC20))</f>
        <v>1</v>
      </c>
      <c r="AF22" s="33">
        <f>IF(squadre!$D20=1,portieri!$AD20,IF(squadre!$I20=1,portieri!$AI20,portieri!$AD20))</f>
        <v>2</v>
      </c>
      <c r="AG22" s="33">
        <f>IF(squadre!$H20=1,portieri!$AH20,IF(squadre!$C20=1,portieri!$AC20,portieri!$AH20))</f>
        <v>1</v>
      </c>
      <c r="AH22" s="33">
        <f>IF(squadre!$S20=1,portieri!$AS20,IF(squadre!$G20=1,portieri!$AG20,portieri!$AS20))</f>
        <v>1</v>
      </c>
      <c r="AI22" s="33">
        <f>IF(squadre!$U20=1,portieri!$AU20,IF(squadre!$V20=1,portieri!$AV20,portieri!$AU20))</f>
        <v>0</v>
      </c>
      <c r="AJ22" s="33">
        <f>IF(squadre!$N20=1,portieri!$AN20,IF(squadre!$C20=1,portieri!$AC20,portieri!$AN20))</f>
        <v>1</v>
      </c>
      <c r="AK22" s="33">
        <f>IF(squadre!$U20=1,portieri!$AU20,IF(squadre!$K20=1,portieri!$AK20,portieri!$AU20))</f>
        <v>0</v>
      </c>
      <c r="AL22" s="33">
        <f>IF(squadre!$L20=1,portieri!$AL20,IF(squadre!$R20=1,portieri!$AR20,portieri!$AL20))</f>
        <v>2</v>
      </c>
      <c r="AM22" s="33">
        <f>IF(squadre!$J20=1,portieri!$AJ20,IF(squadre!$M20=1,portieri!$AM20,portieri!$AJ20))</f>
        <v>1</v>
      </c>
      <c r="AN22" s="33">
        <f>IF(squadre!$L20=1,portieri!$AL20,IF(squadre!$T20=1,portieri!$AT20,portieri!$AL20))</f>
        <v>2</v>
      </c>
      <c r="AO22" s="33">
        <f>IF(squadre!$P20=1,portieri!$AP20,IF(squadre!$R20=1,portieri!$AR20,portieri!$AP20))</f>
        <v>2</v>
      </c>
      <c r="AP22" s="33">
        <f>IF(squadre!$N20=1,portieri!$AN20,IF(squadre!$E20=1,portieri!$AE20,portieri!$AN20))</f>
        <v>3</v>
      </c>
      <c r="AQ22" s="33">
        <f>IF(squadre!$N20=1,portieri!$AN20,IF(squadre!$O20=1,portieri!$AO20,portieri!$AN20))</f>
        <v>3</v>
      </c>
      <c r="AR22" s="33">
        <f>IF(squadre!$V20=1,portieri!$AV20,IF(squadre!$R20=1,portieri!$AR20,portieri!$AV20))</f>
        <v>2</v>
      </c>
      <c r="AS22" s="33">
        <f>IF(squadre!$D20=1,portieri!$AD20,IF(squadre!$M20=1,portieri!$AM20,portieri!$AD20))</f>
        <v>2</v>
      </c>
      <c r="AV22" s="11">
        <v>18</v>
      </c>
      <c r="AW22" s="2">
        <f>portieri!C20</f>
        <v>5.5</v>
      </c>
      <c r="AX22" s="2">
        <f>portieri!D20</f>
        <v>6</v>
      </c>
      <c r="AY22" s="2">
        <f>portieri!E20</f>
        <v>7.5</v>
      </c>
      <c r="AZ22" s="2">
        <f>portieri!F20</f>
        <v>5</v>
      </c>
      <c r="BA22" s="2">
        <f>portieri!G20</f>
        <v>6.5</v>
      </c>
      <c r="BB22" s="2">
        <f>portieri!H20</f>
        <v>6</v>
      </c>
      <c r="BC22" s="2">
        <f>portieri!I20</f>
        <v>6.5</v>
      </c>
      <c r="BD22" s="2">
        <f>portieri!J20</f>
        <v>5.5</v>
      </c>
      <c r="BE22" s="2">
        <f>portieri!K20</f>
        <v>6</v>
      </c>
      <c r="BF22" s="2">
        <f>portieri!L20</f>
        <v>6.5</v>
      </c>
      <c r="BG22" s="2">
        <f>portieri!M20</f>
        <v>6</v>
      </c>
      <c r="BH22" s="2">
        <f>portieri!N20</f>
        <v>6</v>
      </c>
      <c r="BI22" s="2">
        <f>portieri!O20</f>
        <v>7</v>
      </c>
      <c r="BJ22" s="2">
        <f>portieri!P20</f>
        <v>6</v>
      </c>
      <c r="BK22" s="2">
        <f>portieri!Q20</f>
        <v>5.5</v>
      </c>
      <c r="BL22" s="2">
        <f>portieri!R20</f>
        <v>7</v>
      </c>
      <c r="BM22" s="2">
        <f>portieri!S20</f>
        <v>5.5</v>
      </c>
      <c r="BN22" s="2">
        <f>portieri!T20</f>
        <v>6</v>
      </c>
      <c r="BO22" s="2">
        <f>portieri!U20</f>
        <v>6.5</v>
      </c>
      <c r="BP22" s="2">
        <f>portieri!V20</f>
        <v>6.5</v>
      </c>
      <c r="BS22" s="11">
        <v>18</v>
      </c>
      <c r="BT22" s="33">
        <f>portieri!AC20</f>
        <v>1</v>
      </c>
      <c r="BU22" s="33">
        <f>portieri!AD20</f>
        <v>2</v>
      </c>
      <c r="BV22" s="33">
        <f>portieri!AE20</f>
        <v>3</v>
      </c>
      <c r="BW22" s="33">
        <f>portieri!AF20</f>
        <v>2</v>
      </c>
      <c r="BX22" s="33">
        <f>portieri!AG20</f>
        <v>2</v>
      </c>
      <c r="BY22" s="33">
        <f>portieri!AH20</f>
        <v>0</v>
      </c>
      <c r="BZ22" s="33">
        <f>portieri!AI20</f>
        <v>1</v>
      </c>
      <c r="CA22" s="33">
        <f>portieri!AJ20</f>
        <v>1</v>
      </c>
      <c r="CB22" s="33">
        <f>portieri!AK20</f>
        <v>1</v>
      </c>
      <c r="CC22" s="33">
        <f>portieri!AL20</f>
        <v>0</v>
      </c>
      <c r="CD22" s="33">
        <f>portieri!AM20</f>
        <v>4</v>
      </c>
      <c r="CE22" s="33">
        <f>portieri!AN20</f>
        <v>0</v>
      </c>
      <c r="CF22" s="33">
        <f>portieri!AO20</f>
        <v>3</v>
      </c>
      <c r="CG22" s="33">
        <f>portieri!AP20</f>
        <v>1</v>
      </c>
      <c r="CH22" s="33">
        <f>portieri!AQ20</f>
        <v>1</v>
      </c>
      <c r="CI22" s="33">
        <f>portieri!AR20</f>
        <v>2</v>
      </c>
      <c r="CJ22" s="33">
        <f>portieri!AS20</f>
        <v>1</v>
      </c>
      <c r="CK22" s="33">
        <f>portieri!AT20</f>
        <v>2</v>
      </c>
      <c r="CL22" s="33">
        <f>portieri!AU20</f>
        <v>0</v>
      </c>
      <c r="CM22" s="33">
        <f>portieri!AV20</f>
        <v>1</v>
      </c>
      <c r="CP22" s="11">
        <v>18</v>
      </c>
      <c r="CQ22" s="33">
        <f>IF(squadre!C20=1, BT22, "-")</f>
        <v>1</v>
      </c>
      <c r="CR22" s="33">
        <f>IF(squadre!D20=1, BU22, "-")</f>
        <v>2</v>
      </c>
      <c r="CS22" s="33">
        <f>IF(squadre!E20=1, BV22, "-")</f>
        <v>3</v>
      </c>
      <c r="CT22" s="33" t="str">
        <f>IF(squadre!F20=1, BW22, "-")</f>
        <v>-</v>
      </c>
      <c r="CU22" s="33" t="str">
        <f>IF(squadre!G20=1, BX22, "-")</f>
        <v>-</v>
      </c>
      <c r="CV22" s="33" t="str">
        <f>IF(squadre!H20=1, BY22, "-")</f>
        <v>-</v>
      </c>
      <c r="CW22" s="33" t="str">
        <f>IF(squadre!I20=1, BZ22, "-")</f>
        <v>-</v>
      </c>
      <c r="CX22" s="33">
        <f>IF(squadre!J20=1, CA22, "-")</f>
        <v>1</v>
      </c>
      <c r="CY22" s="33" t="str">
        <f>IF(squadre!K20=1, CB22, "-")</f>
        <v>-</v>
      </c>
      <c r="CZ22" s="33" t="str">
        <f>IF(squadre!L20=1, CC22, "-")</f>
        <v>-</v>
      </c>
      <c r="DA22" s="33" t="str">
        <f>IF(squadre!M20=1, CD22, "-")</f>
        <v>-</v>
      </c>
      <c r="DB22" s="33" t="str">
        <f>IF(squadre!N20=1, CE22, "-")</f>
        <v>-</v>
      </c>
      <c r="DC22" s="33">
        <f>IF(squadre!O20=1, CF22, "-")</f>
        <v>3</v>
      </c>
      <c r="DD22" s="33" t="str">
        <f>IF(squadre!P20=1, CG22, "-")</f>
        <v>-</v>
      </c>
      <c r="DE22" s="33">
        <f>IF(squadre!Q20=1, CH22, "-")</f>
        <v>1</v>
      </c>
      <c r="DF22" s="33">
        <f>IF(squadre!R20=1, CI22, "-")</f>
        <v>2</v>
      </c>
      <c r="DG22" s="33">
        <f>IF(squadre!S20=1, CJ22, "-")</f>
        <v>1</v>
      </c>
      <c r="DH22" s="33">
        <f>IF(squadre!T20=1, CK22, "-")</f>
        <v>2</v>
      </c>
      <c r="DI22" s="33">
        <f>IF(squadre!U20=1, CL22, "-")</f>
        <v>0</v>
      </c>
      <c r="DJ22" s="33" t="str">
        <f>IF(squadre!V20=1, CM22, "-")</f>
        <v>-</v>
      </c>
      <c r="DM22" s="11">
        <v>18</v>
      </c>
      <c r="DN22" s="33" t="str">
        <f>IF(squadre!C20=0, BT22, "-")</f>
        <v>-</v>
      </c>
      <c r="DO22" s="33" t="str">
        <f>IF(squadre!D20=0, BU22, "-")</f>
        <v>-</v>
      </c>
      <c r="DP22" s="33" t="str">
        <f>IF(squadre!E20=0, BV22, "-")</f>
        <v>-</v>
      </c>
      <c r="DQ22" s="33">
        <f>IF(squadre!F20=0, BW22, "-")</f>
        <v>2</v>
      </c>
      <c r="DR22" s="33">
        <f>IF(squadre!G20=0, BX22, "-")</f>
        <v>2</v>
      </c>
      <c r="DS22" s="33">
        <f>IF(squadre!H20=0, BY22, "-")</f>
        <v>0</v>
      </c>
      <c r="DT22" s="33">
        <f>IF(squadre!I20=0, BZ22, "-")</f>
        <v>1</v>
      </c>
      <c r="DU22" s="33" t="str">
        <f>IF(squadre!J20=0, CA22, "-")</f>
        <v>-</v>
      </c>
      <c r="DV22" s="33">
        <f>IF(squadre!K20=0, CB22, "-")</f>
        <v>1</v>
      </c>
      <c r="DW22" s="33">
        <f>IF(squadre!L20=0, CC22, "-")</f>
        <v>0</v>
      </c>
      <c r="DX22" s="33">
        <f>IF(squadre!M20=0, CD22, "-")</f>
        <v>4</v>
      </c>
      <c r="DY22" s="33">
        <f>IF(squadre!N20=0, CE22, "-")</f>
        <v>0</v>
      </c>
      <c r="DZ22" s="33" t="str">
        <f>IF(squadre!O20=0, CF22, "-")</f>
        <v>-</v>
      </c>
      <c r="EA22" s="33">
        <f>IF(squadre!P20=0, CG22, "-")</f>
        <v>1</v>
      </c>
      <c r="EB22" s="33" t="str">
        <f>IF(squadre!Q20=0, CH22, "-")</f>
        <v>-</v>
      </c>
      <c r="EC22" s="33" t="str">
        <f>IF(squadre!R20=0, CI22, "-")</f>
        <v>-</v>
      </c>
      <c r="ED22" s="33" t="str">
        <f>IF(squadre!S20=0, CJ22, "-")</f>
        <v>-</v>
      </c>
      <c r="EE22" s="33" t="str">
        <f>IF(squadre!T20=0, CK22, "-")</f>
        <v>-</v>
      </c>
      <c r="EF22" s="33" t="str">
        <f>IF(squadre!U20=0, CL22, "-")</f>
        <v>-</v>
      </c>
      <c r="EG22" s="33">
        <f>IF(squadre!V20=0, CM22, "-")</f>
        <v>1</v>
      </c>
    </row>
    <row r="23" spans="2:137" x14ac:dyDescent="0.25">
      <c r="B23" s="11">
        <v>19</v>
      </c>
      <c r="C23" s="2">
        <f>IF(squadre!$D21=1,portieri!$D21,IF(squadre!$G21=1,portieri!$G21,portieri!$D21))</f>
        <v>6.5</v>
      </c>
      <c r="D23" s="2">
        <f>IF(squadre!$H21=1,portieri!$H21,IF(squadre!$E21=1,portieri!$E21,portieri!$H21))</f>
        <v>6</v>
      </c>
      <c r="E23" s="2">
        <f>IF(squadre!$I21=1,portieri!$I21,IF(squadre!$S21=1,portieri!$S21,portieri!$I21))</f>
        <v>6.5</v>
      </c>
      <c r="F23" s="2">
        <f>IF(squadre!$F21=1,portieri!$F21,IF(squadre!$O21=1,portieri!$O21,portieri!$F21))</f>
        <v>6</v>
      </c>
      <c r="G23" s="2">
        <f>IF(squadre!$P21=1,portieri!$P21,IF(squadre!$T21=1,portieri!$T21,portieri!$P21))</f>
        <v>7</v>
      </c>
      <c r="H23" s="2">
        <f>IF(squadre!$C21=1,portieri!$C21,IF(squadre!$F21=1,portieri!$F21,portieri!$C21))</f>
        <v>6</v>
      </c>
      <c r="I23" s="2">
        <f>IF(squadre!$D21=1,portieri!$D21,IF(squadre!$I21=1,portieri!$I21,portieri!$D21))</f>
        <v>6.5</v>
      </c>
      <c r="J23" s="2">
        <f>IF(squadre!$H21=1,portieri!$H21,IF(squadre!$C21=1,portieri!$C21,portieri!$H21))</f>
        <v>6</v>
      </c>
      <c r="K23" s="2">
        <f>IF(squadre!$S21=1,portieri!$S21,IF(squadre!$G21=1,portieri!$G21,portieri!$S21))</f>
        <v>6.5</v>
      </c>
      <c r="L23" s="2">
        <f>IF(squadre!$U21=1,portieri!$U21,IF(squadre!$V21=1,portieri!$V21,portieri!$U21))</f>
        <v>7</v>
      </c>
      <c r="M23" s="2">
        <f>IF(squadre!$N21=1,portieri!$N21,IF(squadre!$C21=1,portieri!$C21,portieri!$N21))</f>
        <v>6.5</v>
      </c>
      <c r="N23" s="2">
        <f>IF(squadre!$U21=1,portieri!$U21,IF(squadre!$K21=1,portieri!$K21,portieri!$U21))</f>
        <v>4.5</v>
      </c>
      <c r="O23" s="2">
        <f>IF(squadre!$L21=1,portieri!$L21,IF(squadre!$R21=1,portieri!$R21,portieri!$L21))</f>
        <v>6.5</v>
      </c>
      <c r="P23" s="2">
        <f>IF(squadre!$J21=1,portieri!$J21,IF(squadre!$M21=1,portieri!$M21,portieri!$J21))</f>
        <v>6.5</v>
      </c>
      <c r="Q23" s="2">
        <f>IF(squadre!$L21=1,portieri!$L21,IF(squadre!$T21=1,portieri!$T21,portieri!$L21))</f>
        <v>6.5</v>
      </c>
      <c r="R23" s="2">
        <f>IF(squadre!$P21=1,portieri!$P21,IF(squadre!$R21=1,portieri!$R21,portieri!$P21))</f>
        <v>7</v>
      </c>
      <c r="S23" s="2">
        <f>IF(squadre!$N21=1,portieri!$N21,IF(squadre!$E21=1,portieri!$E21,portieri!$N21))</f>
        <v>6.5</v>
      </c>
      <c r="T23" s="2">
        <f>IF(squadre!$N21=1,portieri!$N21,IF(squadre!$O21=1,portieri!$O21,portieri!$N21))</f>
        <v>6.5</v>
      </c>
      <c r="U23" s="2">
        <f>IF(squadre!$V21=1,portieri!$V21,IF(squadre!$R21=1,portieri!$R21,portieri!$V21))</f>
        <v>7</v>
      </c>
      <c r="V23" s="2">
        <f>IF(squadre!$D21=1,portieri!$D21,IF(squadre!$M21=1,portieri!$M21,portieri!$D21))</f>
        <v>6.5</v>
      </c>
      <c r="Y23" s="11">
        <v>19</v>
      </c>
      <c r="Z23" s="33">
        <f>IF(squadre!$D21=1,portieri!$AD21,IF(squadre!$G21=1,portieri!$AG21,portieri!$AD21))</f>
        <v>0</v>
      </c>
      <c r="AA23" s="33">
        <f>IF(squadre!$H21=1,portieri!$AH21,IF(squadre!$E21=1,portieri!$AE21,portieri!$AH21))</f>
        <v>2</v>
      </c>
      <c r="AB23" s="33">
        <f>IF(squadre!$I21=1,portieri!$AI21,IF(squadre!$S21=1,portieri!$AS21,portieri!$AI21))</f>
        <v>0</v>
      </c>
      <c r="AC23" s="33">
        <f>IF(squadre!$F21=1,portieri!$AF21,IF(squadre!$O21=1,portieri!$AO21,portieri!$AF21))</f>
        <v>0</v>
      </c>
      <c r="AD23" s="33">
        <f>IF(squadre!$P21=1,portieri!AP21,IF(squadre!$T21=1,portieri!$AT21,portieri!$AP21))</f>
        <v>1</v>
      </c>
      <c r="AE23" s="33">
        <f>IF(squadre!$C21=1,portieri!$AC21,IF(squadre!$F21=1,portieri!$AF21,portieri!$AC21))</f>
        <v>0</v>
      </c>
      <c r="AF23" s="33">
        <f>IF(squadre!$D21=1,portieri!$AD21,IF(squadre!$I21=1,portieri!$AI21,portieri!$AD21))</f>
        <v>0</v>
      </c>
      <c r="AG23" s="33">
        <f>IF(squadre!$H21=1,portieri!$AH21,IF(squadre!$C21=1,portieri!$AC21,portieri!$AH21))</f>
        <v>2</v>
      </c>
      <c r="AH23" s="33">
        <f>IF(squadre!$S21=1,portieri!$AS21,IF(squadre!$G21=1,portieri!$AG21,portieri!$AS21))</f>
        <v>0</v>
      </c>
      <c r="AI23" s="33">
        <f>IF(squadre!$U21=1,portieri!$AU21,IF(squadre!$V21=1,portieri!$AV21,portieri!$AU21))</f>
        <v>0</v>
      </c>
      <c r="AJ23" s="33">
        <f>IF(squadre!$N21=1,portieri!$AN21,IF(squadre!$C21=1,portieri!$AC21,portieri!$AN21))</f>
        <v>1</v>
      </c>
      <c r="AK23" s="33">
        <f>IF(squadre!$U21=1,portieri!$AU21,IF(squadre!$K21=1,portieri!$AK21,portieri!$AU21))</f>
        <v>2</v>
      </c>
      <c r="AL23" s="33">
        <f>IF(squadre!$L21=1,portieri!$AL21,IF(squadre!$R21=1,portieri!$AR21,portieri!$AL21))</f>
        <v>1</v>
      </c>
      <c r="AM23" s="33">
        <f>IF(squadre!$J21=1,portieri!$AJ21,IF(squadre!$M21=1,portieri!$AM21,portieri!$AJ21))</f>
        <v>1</v>
      </c>
      <c r="AN23" s="33">
        <f>IF(squadre!$L21=1,portieri!$AL21,IF(squadre!$T21=1,portieri!$AT21,portieri!$AL21))</f>
        <v>1</v>
      </c>
      <c r="AO23" s="33">
        <f>IF(squadre!$P21=1,portieri!$AP21,IF(squadre!$R21=1,portieri!$AR21,portieri!$AP21))</f>
        <v>1</v>
      </c>
      <c r="AP23" s="33">
        <f>IF(squadre!$N21=1,portieri!$AN21,IF(squadre!$E21=1,portieri!$AE21,portieri!$AN21))</f>
        <v>1</v>
      </c>
      <c r="AQ23" s="33">
        <f>IF(squadre!$N21=1,portieri!$AN21,IF(squadre!$O21=1,portieri!$AO21,portieri!$AN21))</f>
        <v>1</v>
      </c>
      <c r="AR23" s="33">
        <f>IF(squadre!$V21=1,portieri!$AV21,IF(squadre!$R21=1,portieri!$AR21,portieri!$AV21))</f>
        <v>0</v>
      </c>
      <c r="AS23" s="33">
        <f>IF(squadre!$D21=1,portieri!$AD21,IF(squadre!$M21=1,portieri!$AM21,portieri!$AD21))</f>
        <v>1</v>
      </c>
      <c r="AV23" s="11">
        <v>19</v>
      </c>
      <c r="AW23" s="2">
        <f>portieri!C21</f>
        <v>6</v>
      </c>
      <c r="AX23" s="2">
        <f>portieri!D21</f>
        <v>6</v>
      </c>
      <c r="AY23" s="2">
        <f>portieri!E21</f>
        <v>5.5</v>
      </c>
      <c r="AZ23" s="2">
        <f>portieri!F21</f>
        <v>6</v>
      </c>
      <c r="BA23" s="2">
        <f>portieri!G21</f>
        <v>6.5</v>
      </c>
      <c r="BB23" s="2">
        <f>portieri!H21</f>
        <v>6</v>
      </c>
      <c r="BC23" s="2">
        <f>portieri!I21</f>
        <v>6.5</v>
      </c>
      <c r="BD23" s="2">
        <f>portieri!J21</f>
        <v>5.5</v>
      </c>
      <c r="BE23" s="2">
        <f>portieri!K21</f>
        <v>4.5</v>
      </c>
      <c r="BF23" s="2">
        <f>portieri!L21</f>
        <v>6.5</v>
      </c>
      <c r="BG23" s="2">
        <f>portieri!M21</f>
        <v>6.5</v>
      </c>
      <c r="BH23" s="2">
        <f>portieri!N21</f>
        <v>6.5</v>
      </c>
      <c r="BI23" s="2">
        <f>portieri!O21</f>
        <v>5</v>
      </c>
      <c r="BJ23" s="2">
        <f>portieri!P21</f>
        <v>7</v>
      </c>
      <c r="BK23" s="2">
        <f>portieri!Q21</f>
        <v>8</v>
      </c>
      <c r="BL23" s="2">
        <f>portieri!R21</f>
        <v>5.5</v>
      </c>
      <c r="BM23" s="2">
        <f>portieri!S21</f>
        <v>6.5</v>
      </c>
      <c r="BN23" s="2">
        <f>portieri!T21</f>
        <v>6</v>
      </c>
      <c r="BO23" s="2">
        <f>portieri!U21</f>
        <v>7</v>
      </c>
      <c r="BP23" s="2">
        <f>portieri!V21</f>
        <v>7</v>
      </c>
      <c r="BS23" s="11">
        <v>19</v>
      </c>
      <c r="BT23" s="33">
        <f>portieri!AC21</f>
        <v>1</v>
      </c>
      <c r="BU23" s="33">
        <f>portieri!AD21</f>
        <v>2</v>
      </c>
      <c r="BV23" s="33">
        <f>portieri!AE21</f>
        <v>2</v>
      </c>
      <c r="BW23" s="33">
        <f>portieri!AF21</f>
        <v>0</v>
      </c>
      <c r="BX23" s="33">
        <f>portieri!AG21</f>
        <v>0</v>
      </c>
      <c r="BY23" s="33">
        <f>portieri!AH21</f>
        <v>2</v>
      </c>
      <c r="BZ23" s="33">
        <f>portieri!AI21</f>
        <v>0</v>
      </c>
      <c r="CA23" s="33">
        <f>portieri!AJ21</f>
        <v>3</v>
      </c>
      <c r="CB23" s="33">
        <f>portieri!AK21</f>
        <v>2</v>
      </c>
      <c r="CC23" s="33">
        <f>portieri!AL21</f>
        <v>1</v>
      </c>
      <c r="CD23" s="33">
        <f>portieri!AM21</f>
        <v>1</v>
      </c>
      <c r="CE23" s="33">
        <f>portieri!AN21</f>
        <v>1</v>
      </c>
      <c r="CF23" s="33">
        <f>portieri!AO21</f>
        <v>2</v>
      </c>
      <c r="CG23" s="33">
        <f>portieri!AP21</f>
        <v>1</v>
      </c>
      <c r="CH23" s="33">
        <f>portieri!AQ21</f>
        <v>0</v>
      </c>
      <c r="CI23" s="33">
        <f>portieri!AR21</f>
        <v>4</v>
      </c>
      <c r="CJ23" s="33">
        <f>portieri!AS21</f>
        <v>1</v>
      </c>
      <c r="CK23" s="33">
        <f>portieri!AT21</f>
        <v>2</v>
      </c>
      <c r="CL23" s="33">
        <f>portieri!AU21</f>
        <v>0</v>
      </c>
      <c r="CM23" s="33">
        <f>portieri!AV21</f>
        <v>0</v>
      </c>
      <c r="CP23" s="11">
        <v>19</v>
      </c>
      <c r="CQ23" s="33" t="str">
        <f>IF(squadre!C21=1, BT23, "-")</f>
        <v>-</v>
      </c>
      <c r="CR23" s="33" t="str">
        <f>IF(squadre!D21=1, BU23, "-")</f>
        <v>-</v>
      </c>
      <c r="CS23" s="33" t="str">
        <f>IF(squadre!E21=1, BV23, "-")</f>
        <v>-</v>
      </c>
      <c r="CT23" s="33">
        <f>IF(squadre!F21=1, BW23, "-")</f>
        <v>0</v>
      </c>
      <c r="CU23" s="33">
        <f>IF(squadre!G21=1, BX23, "-")</f>
        <v>0</v>
      </c>
      <c r="CV23" s="33">
        <f>IF(squadre!H21=1, BY23, "-")</f>
        <v>2</v>
      </c>
      <c r="CW23" s="33">
        <f>IF(squadre!I21=1, BZ23, "-")</f>
        <v>0</v>
      </c>
      <c r="CX23" s="33" t="str">
        <f>IF(squadre!J21=1, CA23, "-")</f>
        <v>-</v>
      </c>
      <c r="CY23" s="33">
        <f>IF(squadre!K21=1, CB23, "-")</f>
        <v>2</v>
      </c>
      <c r="CZ23" s="33">
        <f>IF(squadre!L21=1, CC23, "-")</f>
        <v>1</v>
      </c>
      <c r="DA23" s="33">
        <f>IF(squadre!M21=1, CD23, "-")</f>
        <v>1</v>
      </c>
      <c r="DB23" s="33">
        <f>IF(squadre!N21=1, CE23, "-")</f>
        <v>1</v>
      </c>
      <c r="DC23" s="33" t="str">
        <f>IF(squadre!O21=1, CF23, "-")</f>
        <v>-</v>
      </c>
      <c r="DD23" s="33">
        <f>IF(squadre!P21=1, CG23, "-")</f>
        <v>1</v>
      </c>
      <c r="DE23" s="33" t="str">
        <f>IF(squadre!Q21=1, CH23, "-")</f>
        <v>-</v>
      </c>
      <c r="DF23" s="33" t="str">
        <f>IF(squadre!R21=1, CI23, "-")</f>
        <v>-</v>
      </c>
      <c r="DG23" s="33" t="str">
        <f>IF(squadre!S21=1, CJ23, "-")</f>
        <v>-</v>
      </c>
      <c r="DH23" s="33" t="str">
        <f>IF(squadre!T21=1, CK23, "-")</f>
        <v>-</v>
      </c>
      <c r="DI23" s="33" t="str">
        <f>IF(squadre!U21=1, CL23, "-")</f>
        <v>-</v>
      </c>
      <c r="DJ23" s="33">
        <f>IF(squadre!V21=1, CM23, "-")</f>
        <v>0</v>
      </c>
      <c r="DM23" s="11">
        <v>19</v>
      </c>
      <c r="DN23" s="33">
        <f>IF(squadre!C21=0, BT23, "-")</f>
        <v>1</v>
      </c>
      <c r="DO23" s="33">
        <f>IF(squadre!D21=0, BU23, "-")</f>
        <v>2</v>
      </c>
      <c r="DP23" s="33">
        <f>IF(squadre!E21=0, BV23, "-")</f>
        <v>2</v>
      </c>
      <c r="DQ23" s="33" t="str">
        <f>IF(squadre!F21=0, BW23, "-")</f>
        <v>-</v>
      </c>
      <c r="DR23" s="33" t="str">
        <f>IF(squadre!G21=0, BX23, "-")</f>
        <v>-</v>
      </c>
      <c r="DS23" s="33" t="str">
        <f>IF(squadre!H21=0, BY23, "-")</f>
        <v>-</v>
      </c>
      <c r="DT23" s="33" t="str">
        <f>IF(squadre!I21=0, BZ23, "-")</f>
        <v>-</v>
      </c>
      <c r="DU23" s="33">
        <f>IF(squadre!J21=0, CA23, "-")</f>
        <v>3</v>
      </c>
      <c r="DV23" s="33" t="str">
        <f>IF(squadre!K21=0, CB23, "-")</f>
        <v>-</v>
      </c>
      <c r="DW23" s="33" t="str">
        <f>IF(squadre!L21=0, CC23, "-")</f>
        <v>-</v>
      </c>
      <c r="DX23" s="33" t="str">
        <f>IF(squadre!M21=0, CD23, "-")</f>
        <v>-</v>
      </c>
      <c r="DY23" s="33" t="str">
        <f>IF(squadre!N21=0, CE23, "-")</f>
        <v>-</v>
      </c>
      <c r="DZ23" s="33">
        <f>IF(squadre!O21=0, CF23, "-")</f>
        <v>2</v>
      </c>
      <c r="EA23" s="33" t="str">
        <f>IF(squadre!P21=0, CG23, "-")</f>
        <v>-</v>
      </c>
      <c r="EB23" s="33">
        <f>IF(squadre!Q21=0, CH23, "-")</f>
        <v>0</v>
      </c>
      <c r="EC23" s="33">
        <f>IF(squadre!R21=0, CI23, "-")</f>
        <v>4</v>
      </c>
      <c r="ED23" s="33">
        <f>IF(squadre!S21=0, CJ23, "-")</f>
        <v>1</v>
      </c>
      <c r="EE23" s="33">
        <f>IF(squadre!T21=0, CK23, "-")</f>
        <v>2</v>
      </c>
      <c r="EF23" s="33">
        <f>IF(squadre!U21=0, CL23, "-")</f>
        <v>0</v>
      </c>
      <c r="EG23" s="33" t="str">
        <f>IF(squadre!V21=0, CM23, "-")</f>
        <v>-</v>
      </c>
    </row>
    <row r="24" spans="2:137" x14ac:dyDescent="0.25">
      <c r="B24" s="11">
        <v>20</v>
      </c>
      <c r="C24" s="2">
        <f>IF(squadre!$D22=1,portieri!$D22,IF(squadre!$G22=1,portieri!$G22,portieri!$D22))</f>
        <v>6.5</v>
      </c>
      <c r="D24" s="2">
        <f>IF(squadre!$H22=1,portieri!$H22,IF(squadre!$E22=1,portieri!$E22,portieri!$H22))</f>
        <v>6.5</v>
      </c>
      <c r="E24" s="2">
        <f>IF(squadre!$I22=1,portieri!$I22,IF(squadre!$S22=1,portieri!$S22,portieri!$I22))</f>
        <v>6.5</v>
      </c>
      <c r="F24" s="2">
        <f>IF(squadre!$F22=1,portieri!$F22,IF(squadre!$O22=1,portieri!$O22,portieri!$F22))</f>
        <v>6.5</v>
      </c>
      <c r="G24" s="2">
        <f>IF(squadre!$P22=1,portieri!$P22,IF(squadre!$T22=1,portieri!$T22,portieri!$P22))</f>
        <v>7</v>
      </c>
      <c r="H24" s="2">
        <f>IF(squadre!$C22=1,portieri!$C22,IF(squadre!$F22=1,portieri!$F22,portieri!$C22))</f>
        <v>6.5</v>
      </c>
      <c r="I24" s="2">
        <f>IF(squadre!$D22=1,portieri!$D22,IF(squadre!$I22=1,portieri!$I22,portieri!$D22))</f>
        <v>6.5</v>
      </c>
      <c r="J24" s="2">
        <f>IF(squadre!$H22=1,portieri!$H22,IF(squadre!$C22=1,portieri!$C22,portieri!$H22))</f>
        <v>4</v>
      </c>
      <c r="K24" s="2">
        <f>IF(squadre!$S22=1,portieri!$S22,IF(squadre!$G22=1,portieri!$G22,portieri!$S22))</f>
        <v>6.5</v>
      </c>
      <c r="L24" s="2">
        <f>IF(squadre!$U22=1,portieri!$U22,IF(squadre!$V22=1,portieri!$V22,portieri!$U22))</f>
        <v>7</v>
      </c>
      <c r="M24" s="2">
        <f>IF(squadre!$N22=1,portieri!$N22,IF(squadre!$C22=1,portieri!$C22,portieri!$N22))</f>
        <v>6</v>
      </c>
      <c r="N24" s="2">
        <f>IF(squadre!$U22=1,portieri!$U22,IF(squadre!$K22=1,portieri!$K22,portieri!$U22))</f>
        <v>7</v>
      </c>
      <c r="O24" s="2">
        <f>IF(squadre!$L22=1,portieri!$L22,IF(squadre!$R22=1,portieri!$R22,portieri!$L22))</f>
        <v>6</v>
      </c>
      <c r="P24" s="2">
        <f>IF(squadre!$J22=1,portieri!$J22,IF(squadre!$M22=1,portieri!$M22,portieri!$J22))</f>
        <v>6</v>
      </c>
      <c r="Q24" s="2">
        <f>IF(squadre!$L22=1,portieri!$L22,IF(squadre!$T22=1,portieri!$T22,portieri!$L22))</f>
        <v>6</v>
      </c>
      <c r="R24" s="2">
        <f>IF(squadre!$P22=1,portieri!$P22,IF(squadre!$R22=1,portieri!$R22,portieri!$P22))</f>
        <v>7</v>
      </c>
      <c r="S24" s="2">
        <f>IF(squadre!$N22=1,portieri!$N22,IF(squadre!$E22=1,portieri!$E22,portieri!$N22))</f>
        <v>6</v>
      </c>
      <c r="T24" s="2">
        <f>IF(squadre!$N22=1,portieri!$N22,IF(squadre!$O22=1,portieri!$O22,portieri!$N22))</f>
        <v>6</v>
      </c>
      <c r="U24" s="2">
        <f>IF(squadre!$V22=1,portieri!$V22,IF(squadre!$R22=1,portieri!$R22,portieri!$V22))</f>
        <v>6</v>
      </c>
      <c r="V24" s="2">
        <f>IF(squadre!$D22=1,portieri!$D22,IF(squadre!$M22=1,portieri!$M22,portieri!$D22))</f>
        <v>6.5</v>
      </c>
      <c r="Y24" s="11">
        <v>20</v>
      </c>
      <c r="Z24" s="33">
        <f>IF(squadre!$D22=1,portieri!$AD22,IF(squadre!$G22=1,portieri!$AG22,portieri!$AD22))</f>
        <v>0</v>
      </c>
      <c r="AA24" s="33">
        <f>IF(squadre!$H22=1,portieri!$AH22,IF(squadre!$E22=1,portieri!$AE22,portieri!$AH22))</f>
        <v>1</v>
      </c>
      <c r="AB24" s="33">
        <f>IF(squadre!$I22=1,portieri!$AI22,IF(squadre!$S22=1,portieri!$AS22,portieri!$AI22))</f>
        <v>0</v>
      </c>
      <c r="AC24" s="33">
        <f>IF(squadre!$F22=1,portieri!$AF22,IF(squadre!$O22=1,portieri!$AO22,portieri!$AF22))</f>
        <v>0</v>
      </c>
      <c r="AD24" s="33">
        <f>IF(squadre!$P22=1,portieri!AP22,IF(squadre!$T22=1,portieri!$AT22,portieri!$AP22))</f>
        <v>1</v>
      </c>
      <c r="AE24" s="33">
        <f>IF(squadre!$C22=1,portieri!$AC22,IF(squadre!$F22=1,portieri!$AF22,portieri!$AC22))</f>
        <v>0</v>
      </c>
      <c r="AF24" s="33">
        <f>IF(squadre!$D22=1,portieri!$AD22,IF(squadre!$I22=1,portieri!$AI22,portieri!$AD22))</f>
        <v>0</v>
      </c>
      <c r="AG24" s="33">
        <f>IF(squadre!$H22=1,portieri!$AH22,IF(squadre!$C22=1,portieri!$AC22,portieri!$AH22))</f>
        <v>3</v>
      </c>
      <c r="AH24" s="33">
        <f>IF(squadre!$S22=1,portieri!$AS22,IF(squadre!$G22=1,portieri!$AG22,portieri!$AS22))</f>
        <v>0</v>
      </c>
      <c r="AI24" s="33">
        <f>IF(squadre!$U22=1,portieri!$AU22,IF(squadre!$V22=1,portieri!$AV22,portieri!$AU22))</f>
        <v>2</v>
      </c>
      <c r="AJ24" s="33">
        <f>IF(squadre!$N22=1,portieri!$AN22,IF(squadre!$C22=1,portieri!$AC22,portieri!$AN22))</f>
        <v>0</v>
      </c>
      <c r="AK24" s="33">
        <f>IF(squadre!$U22=1,portieri!$AU22,IF(squadre!$K22=1,portieri!$AK22,portieri!$AU22))</f>
        <v>2</v>
      </c>
      <c r="AL24" s="33">
        <f>IF(squadre!$L22=1,portieri!$AL22,IF(squadre!$R22=1,portieri!$AR22,portieri!$AL22))</f>
        <v>0</v>
      </c>
      <c r="AM24" s="33">
        <f>IF(squadre!$J22=1,portieri!$AJ22,IF(squadre!$M22=1,portieri!$AM22,portieri!$AJ22))</f>
        <v>0</v>
      </c>
      <c r="AN24" s="33">
        <f>IF(squadre!$L22=1,portieri!$AL22,IF(squadre!$T22=1,portieri!$AT22,portieri!$AL22))</f>
        <v>0</v>
      </c>
      <c r="AO24" s="33">
        <f>IF(squadre!$P22=1,portieri!$AP22,IF(squadre!$R22=1,portieri!$AR22,portieri!$AP22))</f>
        <v>1</v>
      </c>
      <c r="AP24" s="33">
        <f>IF(squadre!$N22=1,portieri!$AN22,IF(squadre!$E22=1,portieri!$AE22,portieri!$AN22))</f>
        <v>0</v>
      </c>
      <c r="AQ24" s="33">
        <f>IF(squadre!$N22=1,portieri!$AN22,IF(squadre!$O22=1,portieri!$AO22,portieri!$AN22))</f>
        <v>0</v>
      </c>
      <c r="AR24" s="33">
        <f>IF(squadre!$V22=1,portieri!$AV22,IF(squadre!$R22=1,portieri!$AR22,portieri!$AV22))</f>
        <v>1</v>
      </c>
      <c r="AS24" s="33">
        <f>IF(squadre!$D22=1,portieri!$AD22,IF(squadre!$M22=1,portieri!$AM22,portieri!$AD22))</f>
        <v>0</v>
      </c>
      <c r="AV24" s="11">
        <v>20</v>
      </c>
      <c r="AW24" s="2">
        <f>portieri!C22</f>
        <v>6</v>
      </c>
      <c r="AX24" s="2">
        <f>portieri!D22</f>
        <v>6.5</v>
      </c>
      <c r="AY24" s="2">
        <f>portieri!E22</f>
        <v>6.5</v>
      </c>
      <c r="AZ24" s="2">
        <f>portieri!F22</f>
        <v>6.5</v>
      </c>
      <c r="BA24" s="2">
        <f>portieri!G22</f>
        <v>5</v>
      </c>
      <c r="BB24" s="2">
        <f>portieri!H22</f>
        <v>4</v>
      </c>
      <c r="BC24" s="2">
        <f>portieri!I22</f>
        <v>6.5</v>
      </c>
      <c r="BD24" s="2">
        <f>portieri!J22</f>
        <v>6</v>
      </c>
      <c r="BE24" s="2">
        <f>portieri!K22</f>
        <v>5.5</v>
      </c>
      <c r="BF24" s="2">
        <f>portieri!L22</f>
        <v>6</v>
      </c>
      <c r="BG24" s="2">
        <f>portieri!M22</f>
        <v>7.5</v>
      </c>
      <c r="BH24" s="2">
        <f>portieri!N22</f>
        <v>6</v>
      </c>
      <c r="BI24" s="2">
        <f>portieri!O22</f>
        <v>5.5</v>
      </c>
      <c r="BJ24" s="2">
        <f>portieri!P22</f>
        <v>7</v>
      </c>
      <c r="BK24" s="2">
        <f>portieri!Q22</f>
        <v>6</v>
      </c>
      <c r="BL24" s="2">
        <f>portieri!R22</f>
        <v>6</v>
      </c>
      <c r="BM24" s="2">
        <f>portieri!S22</f>
        <v>6.5</v>
      </c>
      <c r="BN24" s="2">
        <f>portieri!T22</f>
        <v>6</v>
      </c>
      <c r="BO24" s="2">
        <f>portieri!U22</f>
        <v>7</v>
      </c>
      <c r="BP24" s="2">
        <f>portieri!V22</f>
        <v>6</v>
      </c>
      <c r="BS24" s="11">
        <v>20</v>
      </c>
      <c r="BT24" s="33">
        <f>portieri!AC22</f>
        <v>2</v>
      </c>
      <c r="BU24" s="33">
        <f>portieri!AD22</f>
        <v>0</v>
      </c>
      <c r="BV24" s="33">
        <f>portieri!AE22</f>
        <v>1</v>
      </c>
      <c r="BW24" s="33">
        <f>portieri!AF22</f>
        <v>0</v>
      </c>
      <c r="BX24" s="33">
        <f>portieri!AG22</f>
        <v>4</v>
      </c>
      <c r="BY24" s="33">
        <f>portieri!AH22</f>
        <v>3</v>
      </c>
      <c r="BZ24" s="33">
        <f>portieri!AI22</f>
        <v>2</v>
      </c>
      <c r="CA24" s="33">
        <f>portieri!AJ22</f>
        <v>0</v>
      </c>
      <c r="CB24" s="33">
        <f>portieri!AK22</f>
        <v>1</v>
      </c>
      <c r="CC24" s="33">
        <f>portieri!AL22</f>
        <v>0</v>
      </c>
      <c r="CD24" s="33">
        <f>portieri!AM22</f>
        <v>0</v>
      </c>
      <c r="CE24" s="33">
        <f>portieri!AN22</f>
        <v>0</v>
      </c>
      <c r="CF24" s="33">
        <f>portieri!AO22</f>
        <v>3</v>
      </c>
      <c r="CG24" s="33">
        <f>portieri!AP22</f>
        <v>1</v>
      </c>
      <c r="CH24" s="33">
        <f>portieri!AQ22</f>
        <v>2</v>
      </c>
      <c r="CI24" s="33">
        <f>portieri!AR22</f>
        <v>1</v>
      </c>
      <c r="CJ24" s="33">
        <f>portieri!AS22</f>
        <v>0</v>
      </c>
      <c r="CK24" s="33">
        <f>portieri!AT22</f>
        <v>3</v>
      </c>
      <c r="CL24" s="33">
        <f>portieri!AU22</f>
        <v>2</v>
      </c>
      <c r="CM24" s="33">
        <f>portieri!AV22</f>
        <v>1</v>
      </c>
      <c r="CP24" s="11">
        <v>20</v>
      </c>
      <c r="CQ24" s="33" t="str">
        <f>IF(squadre!C22=1, BT24, "-")</f>
        <v>-</v>
      </c>
      <c r="CR24" s="33">
        <f>IF(squadre!D22=1, BU24, "-")</f>
        <v>0</v>
      </c>
      <c r="CS24" s="33">
        <f>IF(squadre!E22=1, BV24, "-")</f>
        <v>1</v>
      </c>
      <c r="CT24" s="33">
        <f>IF(squadre!F22=1, BW24, "-")</f>
        <v>0</v>
      </c>
      <c r="CU24" s="33" t="str">
        <f>IF(squadre!G22=1, BX24, "-")</f>
        <v>-</v>
      </c>
      <c r="CV24" s="33" t="str">
        <f>IF(squadre!H22=1, BY24, "-")</f>
        <v>-</v>
      </c>
      <c r="CW24" s="33" t="str">
        <f>IF(squadre!I22=1, BZ24, "-")</f>
        <v>-</v>
      </c>
      <c r="CX24" s="33">
        <f>IF(squadre!J22=1, CA24, "-")</f>
        <v>0</v>
      </c>
      <c r="CY24" s="33" t="str">
        <f>IF(squadre!K22=1, CB24, "-")</f>
        <v>-</v>
      </c>
      <c r="CZ24" s="33">
        <f>IF(squadre!L22=1, CC24, "-")</f>
        <v>0</v>
      </c>
      <c r="DA24" s="33" t="str">
        <f>IF(squadre!M22=1, CD24, "-")</f>
        <v>-</v>
      </c>
      <c r="DB24" s="33">
        <f>IF(squadre!N22=1, CE24, "-")</f>
        <v>0</v>
      </c>
      <c r="DC24" s="33" t="str">
        <f>IF(squadre!O22=1, CF24, "-")</f>
        <v>-</v>
      </c>
      <c r="DD24" s="33">
        <f>IF(squadre!P22=1, CG24, "-")</f>
        <v>1</v>
      </c>
      <c r="DE24" s="33" t="str">
        <f>IF(squadre!Q22=1, CH24, "-")</f>
        <v>-</v>
      </c>
      <c r="DF24" s="33" t="str">
        <f>IF(squadre!R22=1, CI24, "-")</f>
        <v>-</v>
      </c>
      <c r="DG24" s="33">
        <f>IF(squadre!S22=1, CJ24, "-")</f>
        <v>0</v>
      </c>
      <c r="DH24" s="33" t="str">
        <f>IF(squadre!T22=1, CK24, "-")</f>
        <v>-</v>
      </c>
      <c r="DI24" s="33">
        <f>IF(squadre!U22=1, CL24, "-")</f>
        <v>2</v>
      </c>
      <c r="DJ24" s="33">
        <f>IF(squadre!V22=1, CM24, "-")</f>
        <v>1</v>
      </c>
      <c r="DM24" s="11">
        <v>20</v>
      </c>
      <c r="DN24" s="33">
        <f>IF(squadre!C22=0, BT24, "-")</f>
        <v>2</v>
      </c>
      <c r="DO24" s="33" t="str">
        <f>IF(squadre!D22=0, BU24, "-")</f>
        <v>-</v>
      </c>
      <c r="DP24" s="33" t="str">
        <f>IF(squadre!E22=0, BV24, "-")</f>
        <v>-</v>
      </c>
      <c r="DQ24" s="33" t="str">
        <f>IF(squadre!F22=0, BW24, "-")</f>
        <v>-</v>
      </c>
      <c r="DR24" s="33">
        <f>IF(squadre!G22=0, BX24, "-")</f>
        <v>4</v>
      </c>
      <c r="DS24" s="33">
        <f>IF(squadre!H22=0, BY24, "-")</f>
        <v>3</v>
      </c>
      <c r="DT24" s="33">
        <f>IF(squadre!I22=0, BZ24, "-")</f>
        <v>2</v>
      </c>
      <c r="DU24" s="33" t="str">
        <f>IF(squadre!J22=0, CA24, "-")</f>
        <v>-</v>
      </c>
      <c r="DV24" s="33">
        <f>IF(squadre!K22=0, CB24, "-")</f>
        <v>1</v>
      </c>
      <c r="DW24" s="33" t="str">
        <f>IF(squadre!L22=0, CC24, "-")</f>
        <v>-</v>
      </c>
      <c r="DX24" s="33">
        <f>IF(squadre!M22=0, CD24, "-")</f>
        <v>0</v>
      </c>
      <c r="DY24" s="33" t="str">
        <f>IF(squadre!N22=0, CE24, "-")</f>
        <v>-</v>
      </c>
      <c r="DZ24" s="33">
        <f>IF(squadre!O22=0, CF24, "-")</f>
        <v>3</v>
      </c>
      <c r="EA24" s="33" t="str">
        <f>IF(squadre!P22=0, CG24, "-")</f>
        <v>-</v>
      </c>
      <c r="EB24" s="33">
        <f>IF(squadre!Q22=0, CH24, "-")</f>
        <v>2</v>
      </c>
      <c r="EC24" s="33">
        <f>IF(squadre!R22=0, CI24, "-")</f>
        <v>1</v>
      </c>
      <c r="ED24" s="33" t="str">
        <f>IF(squadre!S22=0, CJ24, "-")</f>
        <v>-</v>
      </c>
      <c r="EE24" s="33">
        <f>IF(squadre!T22=0, CK24, "-")</f>
        <v>3</v>
      </c>
      <c r="EF24" s="33" t="str">
        <f>IF(squadre!U22=0, CL24, "-")</f>
        <v>-</v>
      </c>
      <c r="EG24" s="33" t="str">
        <f>IF(squadre!V22=0, CM24, "-")</f>
        <v>-</v>
      </c>
    </row>
    <row r="25" spans="2:137" x14ac:dyDescent="0.25">
      <c r="B25" s="11">
        <v>21</v>
      </c>
      <c r="C25" s="2">
        <f>IF(squadre!$D23=1,portieri!$D23,IF(squadre!$G23=1,portieri!$G23,portieri!$D23))</f>
        <v>6</v>
      </c>
      <c r="D25" s="2">
        <f>IF(squadre!$H23=1,portieri!$H23,IF(squadre!$E23=1,portieri!$E23,portieri!$H23))</f>
        <v>7</v>
      </c>
      <c r="E25" s="2">
        <f>IF(squadre!$I23=1,portieri!$I23,IF(squadre!$S23=1,portieri!$S23,portieri!$I23))</f>
        <v>6</v>
      </c>
      <c r="F25" s="2">
        <f>IF(squadre!$F23=1,portieri!$F23,IF(squadre!$O23=1,portieri!$O23,portieri!$F23))</f>
        <v>6</v>
      </c>
      <c r="G25" s="2">
        <f>IF(squadre!$P23=1,portieri!$P23,IF(squadre!$T23=1,portieri!$T23,portieri!$P23))</f>
        <v>6.5</v>
      </c>
      <c r="H25" s="2">
        <f>IF(squadre!$C23=1,portieri!$C23,IF(squadre!$F23=1,portieri!$F23,portieri!$C23))</f>
        <v>6</v>
      </c>
      <c r="I25" s="2">
        <f>IF(squadre!$D23=1,portieri!$D23,IF(squadre!$I23=1,portieri!$I23,portieri!$D23))</f>
        <v>6</v>
      </c>
      <c r="J25" s="2">
        <f>IF(squadre!$H23=1,portieri!$H23,IF(squadre!$C23=1,portieri!$C23,portieri!$H23))</f>
        <v>7</v>
      </c>
      <c r="K25" s="2">
        <f>IF(squadre!$S23=1,portieri!$S23,IF(squadre!$G23=1,portieri!$G23,portieri!$S23))</f>
        <v>6</v>
      </c>
      <c r="L25" s="2">
        <f>IF(squadre!$U23=1,portieri!$U23,IF(squadre!$V23=1,portieri!$V23,portieri!$U23))</f>
        <v>6.5</v>
      </c>
      <c r="M25" s="2">
        <f>IF(squadre!$N23=1,portieri!$N23,IF(squadre!$C23=1,portieri!$C23,portieri!$N23))</f>
        <v>6</v>
      </c>
      <c r="N25" s="2">
        <f>IF(squadre!$U23=1,portieri!$U23,IF(squadre!$K23=1,portieri!$K23,portieri!$U23))</f>
        <v>6</v>
      </c>
      <c r="O25" s="2">
        <f>IF(squadre!$L23=1,portieri!$L23,IF(squadre!$R23=1,portieri!$R23,portieri!$L23))</f>
        <v>5.5</v>
      </c>
      <c r="P25" s="2">
        <f>IF(squadre!$J23=1,portieri!$J23,IF(squadre!$M23=1,portieri!$M23,portieri!$J23))</f>
        <v>6</v>
      </c>
      <c r="Q25" s="2">
        <f>IF(squadre!$L23=1,portieri!$L23,IF(squadre!$T23=1,portieri!$T23,portieri!$L23))</f>
        <v>6.5</v>
      </c>
      <c r="R25" s="2">
        <f>IF(squadre!$P23=1,portieri!$P23,IF(squadre!$R23=1,portieri!$R23,portieri!$P23))</f>
        <v>5.5</v>
      </c>
      <c r="S25" s="2">
        <f>IF(squadre!$N23=1,portieri!$N23,IF(squadre!$E23=1,portieri!$E23,portieri!$N23))</f>
        <v>4</v>
      </c>
      <c r="T25" s="2">
        <f>IF(squadre!$N23=1,portieri!$N23,IF(squadre!$O23=1,portieri!$O23,portieri!$N23))</f>
        <v>6</v>
      </c>
      <c r="U25" s="2">
        <f>IF(squadre!$V23=1,portieri!$V23,IF(squadre!$R23=1,portieri!$R23,portieri!$V23))</f>
        <v>5.5</v>
      </c>
      <c r="V25" s="2">
        <f>IF(squadre!$D23=1,portieri!$D23,IF(squadre!$M23=1,portieri!$M23,portieri!$D23))</f>
        <v>6</v>
      </c>
      <c r="Y25" s="11">
        <v>21</v>
      </c>
      <c r="Z25" s="33">
        <f>IF(squadre!$D23=1,portieri!$AD23,IF(squadre!$G23=1,portieri!$AG23,portieri!$AD23))</f>
        <v>1</v>
      </c>
      <c r="AA25" s="33">
        <f>IF(squadre!$H23=1,portieri!$AH23,IF(squadre!$E23=1,portieri!$AE23,portieri!$AH23))</f>
        <v>1</v>
      </c>
      <c r="AB25" s="33">
        <f>IF(squadre!$I23=1,portieri!$AI23,IF(squadre!$S23=1,portieri!$AS23,portieri!$AI23))</f>
        <v>2</v>
      </c>
      <c r="AC25" s="33">
        <f>IF(squadre!$F23=1,portieri!$AF23,IF(squadre!$O23=1,portieri!$AO23,portieri!$AF23))</f>
        <v>2</v>
      </c>
      <c r="AD25" s="33">
        <f>IF(squadre!$P23=1,portieri!AP23,IF(squadre!$T23=1,portieri!$AT23,portieri!$AP23))</f>
        <v>0</v>
      </c>
      <c r="AE25" s="33">
        <f>IF(squadre!$C23=1,portieri!$AC23,IF(squadre!$F23=1,portieri!$AF23,portieri!$AC23))</f>
        <v>1</v>
      </c>
      <c r="AF25" s="33">
        <f>IF(squadre!$D23=1,portieri!$AD23,IF(squadre!$I23=1,portieri!$AI23,portieri!$AD23))</f>
        <v>2</v>
      </c>
      <c r="AG25" s="33">
        <f>IF(squadre!$H23=1,portieri!$AH23,IF(squadre!$C23=1,portieri!$AC23,portieri!$AH23))</f>
        <v>1</v>
      </c>
      <c r="AH25" s="33">
        <f>IF(squadre!$S23=1,portieri!$AS23,IF(squadre!$G23=1,portieri!$AG23,portieri!$AS23))</f>
        <v>1</v>
      </c>
      <c r="AI25" s="33">
        <f>IF(squadre!$U23=1,portieri!$AU23,IF(squadre!$V23=1,portieri!$AV23,portieri!$AU23))</f>
        <v>0</v>
      </c>
      <c r="AJ25" s="33">
        <f>IF(squadre!$N23=1,portieri!$AN23,IF(squadre!$C23=1,portieri!$AC23,portieri!$AN23))</f>
        <v>1</v>
      </c>
      <c r="AK25" s="33">
        <f>IF(squadre!$U23=1,portieri!$AU23,IF(squadre!$K23=1,portieri!$AK23,portieri!$AU23))</f>
        <v>0</v>
      </c>
      <c r="AL25" s="33">
        <f>IF(squadre!$L23=1,portieri!$AL23,IF(squadre!$R23=1,portieri!$AR23,portieri!$AL23))</f>
        <v>1</v>
      </c>
      <c r="AM25" s="33">
        <f>IF(squadre!$J23=1,portieri!$AJ23,IF(squadre!$M23=1,portieri!$AM23,portieri!$AJ23))</f>
        <v>1</v>
      </c>
      <c r="AN25" s="33">
        <f>IF(squadre!$L23=1,portieri!$AL23,IF(squadre!$T23=1,portieri!$AT23,portieri!$AL23))</f>
        <v>0</v>
      </c>
      <c r="AO25" s="33">
        <f>IF(squadre!$P23=1,portieri!$AP23,IF(squadre!$R23=1,portieri!$AR23,portieri!$AP23))</f>
        <v>1</v>
      </c>
      <c r="AP25" s="33">
        <f>IF(squadre!$N23=1,portieri!$AN23,IF(squadre!$E23=1,portieri!$AE23,portieri!$AN23))</f>
        <v>1</v>
      </c>
      <c r="AQ25" s="33">
        <f>IF(squadre!$N23=1,portieri!$AN23,IF(squadre!$O23=1,portieri!$AO23,portieri!$AN23))</f>
        <v>2</v>
      </c>
      <c r="AR25" s="33">
        <f>IF(squadre!$V23=1,portieri!$AV23,IF(squadre!$R23=1,portieri!$AR23,portieri!$AV23))</f>
        <v>1</v>
      </c>
      <c r="AS25" s="33">
        <f>IF(squadre!$D23=1,portieri!$AD23,IF(squadre!$M23=1,portieri!$AM23,portieri!$AD23))</f>
        <v>1</v>
      </c>
      <c r="AV25" s="11">
        <v>21</v>
      </c>
      <c r="AW25" s="2">
        <f>portieri!C23</f>
        <v>6</v>
      </c>
      <c r="AX25" s="2">
        <f>portieri!D23</f>
        <v>7</v>
      </c>
      <c r="AY25" s="2">
        <f>portieri!E23</f>
        <v>6.5</v>
      </c>
      <c r="AZ25" s="2">
        <f>portieri!F23</f>
        <v>6.5</v>
      </c>
      <c r="BA25" s="2">
        <f>portieri!G23</f>
        <v>6</v>
      </c>
      <c r="BB25" s="2">
        <f>portieri!H23</f>
        <v>7</v>
      </c>
      <c r="BC25" s="2">
        <f>portieri!I23</f>
        <v>6</v>
      </c>
      <c r="BD25" s="2">
        <f>portieri!J23</f>
        <v>7</v>
      </c>
      <c r="BE25" s="2">
        <f>portieri!K23</f>
        <v>6</v>
      </c>
      <c r="BF25" s="2">
        <f>portieri!L23</f>
        <v>6.5</v>
      </c>
      <c r="BG25" s="2">
        <f>portieri!M23</f>
        <v>6</v>
      </c>
      <c r="BH25" s="2">
        <f>portieri!N23</f>
        <v>4</v>
      </c>
      <c r="BI25" s="2">
        <f>portieri!O23</f>
        <v>6</v>
      </c>
      <c r="BJ25" s="2">
        <f>portieri!P23</f>
        <v>6</v>
      </c>
      <c r="BK25" s="2">
        <f>portieri!Q23</f>
        <v>6</v>
      </c>
      <c r="BL25" s="2">
        <f>portieri!R23</f>
        <v>5.5</v>
      </c>
      <c r="BM25" s="2">
        <f>portieri!S23</f>
        <v>5.5</v>
      </c>
      <c r="BN25" s="2">
        <f>portieri!T23</f>
        <v>6.5</v>
      </c>
      <c r="BO25" s="2">
        <f>portieri!U23</f>
        <v>6.5</v>
      </c>
      <c r="BP25" s="2">
        <f>portieri!V23</f>
        <v>6</v>
      </c>
      <c r="BS25" s="11">
        <v>21</v>
      </c>
      <c r="BT25" s="33">
        <f>portieri!AC23</f>
        <v>1</v>
      </c>
      <c r="BU25" s="33">
        <f>portieri!AD23</f>
        <v>2</v>
      </c>
      <c r="BV25" s="33">
        <f>portieri!AE23</f>
        <v>1</v>
      </c>
      <c r="BW25" s="33">
        <f>portieri!AF23</f>
        <v>0</v>
      </c>
      <c r="BX25" s="33">
        <f>portieri!AG23</f>
        <v>1</v>
      </c>
      <c r="BY25" s="33">
        <f>portieri!AH23</f>
        <v>1</v>
      </c>
      <c r="BZ25" s="33">
        <f>portieri!AI23</f>
        <v>2</v>
      </c>
      <c r="CA25" s="33">
        <f>portieri!AJ23</f>
        <v>1</v>
      </c>
      <c r="CB25" s="33">
        <f>portieri!AK23</f>
        <v>0</v>
      </c>
      <c r="CC25" s="33">
        <f>portieri!AL23</f>
        <v>2</v>
      </c>
      <c r="CD25" s="33">
        <f>portieri!AM23</f>
        <v>1</v>
      </c>
      <c r="CE25" s="33">
        <f>portieri!AN23</f>
        <v>1</v>
      </c>
      <c r="CF25" s="33">
        <f>portieri!AO23</f>
        <v>2</v>
      </c>
      <c r="CG25" s="33">
        <f>portieri!AP23</f>
        <v>1</v>
      </c>
      <c r="CH25" s="33">
        <f>portieri!AQ23</f>
        <v>2</v>
      </c>
      <c r="CI25" s="33">
        <f>portieri!AR23</f>
        <v>1</v>
      </c>
      <c r="CJ25" s="33">
        <f>portieri!AS23</f>
        <v>1</v>
      </c>
      <c r="CK25" s="33">
        <f>portieri!AT23</f>
        <v>0</v>
      </c>
      <c r="CL25" s="33">
        <f>portieri!AU23</f>
        <v>0</v>
      </c>
      <c r="CM25" s="33">
        <f>portieri!AV23</f>
        <v>4</v>
      </c>
      <c r="CP25" s="11">
        <v>21</v>
      </c>
      <c r="CQ25" s="33">
        <f>IF(squadre!C23=1, BT25, "-")</f>
        <v>1</v>
      </c>
      <c r="CR25" s="33" t="str">
        <f>IF(squadre!D23=1, BU25, "-")</f>
        <v>-</v>
      </c>
      <c r="CS25" s="33" t="str">
        <f>IF(squadre!E23=1, BV25, "-")</f>
        <v>-</v>
      </c>
      <c r="CT25" s="33" t="str">
        <f>IF(squadre!F23=1, BW25, "-")</f>
        <v>-</v>
      </c>
      <c r="CU25" s="33">
        <f>IF(squadre!G23=1, BX25, "-")</f>
        <v>1</v>
      </c>
      <c r="CV25" s="33">
        <f>IF(squadre!H23=1, BY25, "-")</f>
        <v>1</v>
      </c>
      <c r="CW25" s="33">
        <f>IF(squadre!I23=1, BZ25, "-")</f>
        <v>2</v>
      </c>
      <c r="CX25" s="33" t="str">
        <f>IF(squadre!J23=1, CA25, "-")</f>
        <v>-</v>
      </c>
      <c r="CY25" s="33">
        <f>IF(squadre!K23=1, CB25, "-")</f>
        <v>0</v>
      </c>
      <c r="CZ25" s="33" t="str">
        <f>IF(squadre!L23=1, CC25, "-")</f>
        <v>-</v>
      </c>
      <c r="DA25" s="33">
        <f>IF(squadre!M23=1, CD25, "-")</f>
        <v>1</v>
      </c>
      <c r="DB25" s="33" t="str">
        <f>IF(squadre!N23=1, CE25, "-")</f>
        <v>-</v>
      </c>
      <c r="DC25" s="33">
        <f>IF(squadre!O23=1, CF25, "-")</f>
        <v>2</v>
      </c>
      <c r="DD25" s="33" t="str">
        <f>IF(squadre!P23=1, CG25, "-")</f>
        <v>-</v>
      </c>
      <c r="DE25" s="33">
        <f>IF(squadre!Q23=1, CH25, "-")</f>
        <v>2</v>
      </c>
      <c r="DF25" s="33">
        <f>IF(squadre!R23=1, CI25, "-")</f>
        <v>1</v>
      </c>
      <c r="DG25" s="33" t="str">
        <f>IF(squadre!S23=1, CJ25, "-")</f>
        <v>-</v>
      </c>
      <c r="DH25" s="33">
        <f>IF(squadre!T23=1, CK25, "-")</f>
        <v>0</v>
      </c>
      <c r="DI25" s="33" t="str">
        <f>IF(squadre!U23=1, CL25, "-")</f>
        <v>-</v>
      </c>
      <c r="DJ25" s="33" t="str">
        <f>IF(squadre!V23=1, CM25, "-")</f>
        <v>-</v>
      </c>
      <c r="DM25" s="11">
        <v>21</v>
      </c>
      <c r="DN25" s="33" t="str">
        <f>IF(squadre!C23=0, BT25, "-")</f>
        <v>-</v>
      </c>
      <c r="DO25" s="33">
        <f>IF(squadre!D23=0, BU25, "-")</f>
        <v>2</v>
      </c>
      <c r="DP25" s="33">
        <f>IF(squadre!E23=0, BV25, "-")</f>
        <v>1</v>
      </c>
      <c r="DQ25" s="33">
        <f>IF(squadre!F23=0, BW25, "-")</f>
        <v>0</v>
      </c>
      <c r="DR25" s="33" t="str">
        <f>IF(squadre!G23=0, BX25, "-")</f>
        <v>-</v>
      </c>
      <c r="DS25" s="33" t="str">
        <f>IF(squadre!H23=0, BY25, "-")</f>
        <v>-</v>
      </c>
      <c r="DT25" s="33" t="str">
        <f>IF(squadre!I23=0, BZ25, "-")</f>
        <v>-</v>
      </c>
      <c r="DU25" s="33">
        <f>IF(squadre!J23=0, CA25, "-")</f>
        <v>1</v>
      </c>
      <c r="DV25" s="33" t="str">
        <f>IF(squadre!K23=0, CB25, "-")</f>
        <v>-</v>
      </c>
      <c r="DW25" s="33">
        <f>IF(squadre!L23=0, CC25, "-")</f>
        <v>2</v>
      </c>
      <c r="DX25" s="33" t="str">
        <f>IF(squadre!M23=0, CD25, "-")</f>
        <v>-</v>
      </c>
      <c r="DY25" s="33">
        <f>IF(squadre!N23=0, CE25, "-")</f>
        <v>1</v>
      </c>
      <c r="DZ25" s="33" t="str">
        <f>IF(squadre!O23=0, CF25, "-")</f>
        <v>-</v>
      </c>
      <c r="EA25" s="33">
        <f>IF(squadre!P23=0, CG25, "-")</f>
        <v>1</v>
      </c>
      <c r="EB25" s="33" t="str">
        <f>IF(squadre!Q23=0, CH25, "-")</f>
        <v>-</v>
      </c>
      <c r="EC25" s="33" t="str">
        <f>IF(squadre!R23=0, CI25, "-")</f>
        <v>-</v>
      </c>
      <c r="ED25" s="33">
        <f>IF(squadre!S23=0, CJ25, "-")</f>
        <v>1</v>
      </c>
      <c r="EE25" s="33" t="str">
        <f>IF(squadre!T23=0, CK25, "-")</f>
        <v>-</v>
      </c>
      <c r="EF25" s="33">
        <f>IF(squadre!U23=0, CL25, "-")</f>
        <v>0</v>
      </c>
      <c r="EG25" s="33">
        <f>IF(squadre!V23=0, CM25, "-")</f>
        <v>4</v>
      </c>
    </row>
    <row r="26" spans="2:137" x14ac:dyDescent="0.25">
      <c r="B26" s="11">
        <v>22</v>
      </c>
      <c r="C26" s="2">
        <f>IF(squadre!$D24=1,portieri!$D24,IF(squadre!$G24=1,portieri!$G24,portieri!$D24))</f>
        <v>5</v>
      </c>
      <c r="D26" s="2">
        <f>IF(squadre!$H24=1,portieri!$H24,IF(squadre!$E24=1,portieri!$E24,portieri!$H24))</f>
        <v>6</v>
      </c>
      <c r="E26" s="2">
        <f>IF(squadre!$I24=1,portieri!$I24,IF(squadre!$S24=1,portieri!$S24,portieri!$I24))</f>
        <v>6</v>
      </c>
      <c r="F26" s="2">
        <f>IF(squadre!$F24=1,portieri!$F24,IF(squadre!$O24=1,portieri!$O24,portieri!$F24))</f>
        <v>6</v>
      </c>
      <c r="G26" s="2">
        <f>IF(squadre!$P24=1,portieri!$P24,IF(squadre!$T24=1,portieri!$T24,portieri!$P24))</f>
        <v>7.5</v>
      </c>
      <c r="H26" s="2">
        <f>IF(squadre!$C24=1,portieri!$C24,IF(squadre!$F24=1,portieri!$F24,portieri!$C24))</f>
        <v>6</v>
      </c>
      <c r="I26" s="2">
        <f>IF(squadre!$D24=1,portieri!$D24,IF(squadre!$I24=1,portieri!$I24,portieri!$D24))</f>
        <v>5</v>
      </c>
      <c r="J26" s="2">
        <f>IF(squadre!$H24=1,portieri!$H24,IF(squadre!$C24=1,portieri!$C24,portieri!$H24))</f>
        <v>6</v>
      </c>
      <c r="K26" s="2">
        <f>IF(squadre!$S24=1,portieri!$S24,IF(squadre!$G24=1,portieri!$G24,portieri!$S24))</f>
        <v>6</v>
      </c>
      <c r="L26" s="2">
        <f>IF(squadre!$U24=1,portieri!$U24,IF(squadre!$V24=1,portieri!$V24,portieri!$U24))</f>
        <v>6.5</v>
      </c>
      <c r="M26" s="2">
        <f>IF(squadre!$N24=1,portieri!$N24,IF(squadre!$C24=1,portieri!$C24,portieri!$N24))</f>
        <v>6</v>
      </c>
      <c r="N26" s="2">
        <f>IF(squadre!$U24=1,portieri!$U24,IF(squadre!$K24=1,portieri!$K24,portieri!$U24))</f>
        <v>6</v>
      </c>
      <c r="O26" s="2">
        <f>IF(squadre!$L24=1,portieri!$L24,IF(squadre!$R24=1,portieri!$R24,portieri!$L24))</f>
        <v>6</v>
      </c>
      <c r="P26" s="2">
        <f>IF(squadre!$J24=1,portieri!$J24,IF(squadre!$M24=1,portieri!$M24,portieri!$J24))</f>
        <v>7</v>
      </c>
      <c r="Q26" s="2">
        <f>IF(squadre!$L24=1,portieri!$L24,IF(squadre!$T24=1,portieri!$T24,portieri!$L24))</f>
        <v>6</v>
      </c>
      <c r="R26" s="2">
        <f>IF(squadre!$P24=1,portieri!$P24,IF(squadre!$R24=1,portieri!$R24,portieri!$P24))</f>
        <v>7.5</v>
      </c>
      <c r="S26" s="2">
        <f>IF(squadre!$N24=1,portieri!$N24,IF(squadre!$E24=1,portieri!$E24,portieri!$N24))</f>
        <v>6</v>
      </c>
      <c r="T26" s="2">
        <f>IF(squadre!$N24=1,portieri!$N24,IF(squadre!$O24=1,portieri!$O24,portieri!$N24))</f>
        <v>6.5</v>
      </c>
      <c r="U26" s="2">
        <f>IF(squadre!$V24=1,portieri!$V24,IF(squadre!$R24=1,portieri!$R24,portieri!$V24))</f>
        <v>6.5</v>
      </c>
      <c r="V26" s="2">
        <f>IF(squadre!$D24=1,portieri!$D24,IF(squadre!$M24=1,portieri!$M24,portieri!$D24))</f>
        <v>5</v>
      </c>
      <c r="Y26" s="11">
        <v>22</v>
      </c>
      <c r="Z26" s="33">
        <f>IF(squadre!$D24=1,portieri!$AD24,IF(squadre!$G24=1,portieri!$AG24,portieri!$AD24))</f>
        <v>3</v>
      </c>
      <c r="AA26" s="33">
        <f>IF(squadre!$H24=1,portieri!$AH24,IF(squadre!$E24=1,portieri!$AE24,portieri!$AH24))</f>
        <v>1</v>
      </c>
      <c r="AB26" s="33">
        <f>IF(squadre!$I24=1,portieri!$AI24,IF(squadre!$S24=1,portieri!$AS24,portieri!$AI24))</f>
        <v>0</v>
      </c>
      <c r="AC26" s="33">
        <f>IF(squadre!$F24=1,portieri!$AF24,IF(squadre!$O24=1,portieri!$AO24,portieri!$AF24))</f>
        <v>1</v>
      </c>
      <c r="AD26" s="33">
        <f>IF(squadre!$P24=1,portieri!AP24,IF(squadre!$T24=1,portieri!$AT24,portieri!$AP24))</f>
        <v>2</v>
      </c>
      <c r="AE26" s="33">
        <f>IF(squadre!$C24=1,portieri!$AC24,IF(squadre!$F24=1,portieri!$AF24,portieri!$AC24))</f>
        <v>1</v>
      </c>
      <c r="AF26" s="33">
        <f>IF(squadre!$D24=1,portieri!$AD24,IF(squadre!$I24=1,portieri!$AI24,portieri!$AD24))</f>
        <v>3</v>
      </c>
      <c r="AG26" s="33">
        <f>IF(squadre!$H24=1,portieri!$AH24,IF(squadre!$C24=1,portieri!$AC24,portieri!$AH24))</f>
        <v>1</v>
      </c>
      <c r="AH26" s="33">
        <f>IF(squadre!$S24=1,portieri!$AS24,IF(squadre!$G24=1,portieri!$AG24,portieri!$AS24))</f>
        <v>0</v>
      </c>
      <c r="AI26" s="33">
        <f>IF(squadre!$U24=1,portieri!$AU24,IF(squadre!$V24=1,portieri!$AV24,portieri!$AU24))</f>
        <v>0</v>
      </c>
      <c r="AJ26" s="33">
        <f>IF(squadre!$N24=1,portieri!$AN24,IF(squadre!$C24=1,portieri!$AC24,portieri!$AN24))</f>
        <v>1</v>
      </c>
      <c r="AK26" s="33">
        <f>IF(squadre!$U24=1,portieri!$AU24,IF(squadre!$K24=1,portieri!$AK24,portieri!$AU24))</f>
        <v>1</v>
      </c>
      <c r="AL26" s="33">
        <f>IF(squadre!$L24=1,portieri!$AL24,IF(squadre!$R24=1,portieri!$AR24,portieri!$AL24))</f>
        <v>1</v>
      </c>
      <c r="AM26" s="33">
        <f>IF(squadre!$J24=1,portieri!$AJ24,IF(squadre!$M24=1,portieri!$AM24,portieri!$AJ24))</f>
        <v>2</v>
      </c>
      <c r="AN26" s="33">
        <f>IF(squadre!$L24=1,portieri!$AL24,IF(squadre!$T24=1,portieri!$AT24,portieri!$AL24))</f>
        <v>1</v>
      </c>
      <c r="AO26" s="33">
        <f>IF(squadre!$P24=1,portieri!$AP24,IF(squadre!$R24=1,portieri!$AR24,portieri!$AP24))</f>
        <v>2</v>
      </c>
      <c r="AP26" s="33">
        <f>IF(squadre!$N24=1,portieri!$AN24,IF(squadre!$E24=1,portieri!$AE24,portieri!$AN24))</f>
        <v>1</v>
      </c>
      <c r="AQ26" s="33">
        <f>IF(squadre!$N24=1,portieri!$AN24,IF(squadre!$O24=1,portieri!$AO24,portieri!$AN24))</f>
        <v>1</v>
      </c>
      <c r="AR26" s="33">
        <f>IF(squadre!$V24=1,portieri!$AV24,IF(squadre!$R24=1,portieri!$AR24,portieri!$AV24))</f>
        <v>0</v>
      </c>
      <c r="AS26" s="33">
        <f>IF(squadre!$D24=1,portieri!$AD24,IF(squadre!$M24=1,portieri!$AM24,portieri!$AD24))</f>
        <v>3</v>
      </c>
      <c r="AV26" s="11">
        <v>22</v>
      </c>
      <c r="AW26" s="2">
        <f>portieri!C24</f>
        <v>6</v>
      </c>
      <c r="AX26" s="2">
        <f>portieri!D24</f>
        <v>5</v>
      </c>
      <c r="AY26" s="2">
        <f>portieri!E24</f>
        <v>6</v>
      </c>
      <c r="AZ26" s="2">
        <f>portieri!F24</f>
        <v>6</v>
      </c>
      <c r="BA26" s="2">
        <f>portieri!G24</f>
        <v>6</v>
      </c>
      <c r="BB26" s="2">
        <f>portieri!H24</f>
        <v>4</v>
      </c>
      <c r="BC26" s="2">
        <f>portieri!I24</f>
        <v>7</v>
      </c>
      <c r="BD26" s="2">
        <f>portieri!J24</f>
        <v>7</v>
      </c>
      <c r="BE26" s="2">
        <f>portieri!K24</f>
        <v>6</v>
      </c>
      <c r="BF26" s="2">
        <f>portieri!L24</f>
        <v>6</v>
      </c>
      <c r="BG26" s="2">
        <f>portieri!M24</f>
        <v>6</v>
      </c>
      <c r="BH26" s="2">
        <f>portieri!N24</f>
        <v>6.5</v>
      </c>
      <c r="BI26" s="2">
        <f>portieri!O24</f>
        <v>7</v>
      </c>
      <c r="BJ26" s="2">
        <f>portieri!P24</f>
        <v>7.5</v>
      </c>
      <c r="BK26" s="2">
        <f>portieri!Q24</f>
        <v>6</v>
      </c>
      <c r="BL26" s="2">
        <f>portieri!R24</f>
        <v>4.5</v>
      </c>
      <c r="BM26" s="2">
        <f>portieri!S24</f>
        <v>6</v>
      </c>
      <c r="BN26" s="2">
        <f>portieri!T24</f>
        <v>6</v>
      </c>
      <c r="BO26" s="2">
        <f>portieri!U24</f>
        <v>6.5</v>
      </c>
      <c r="BP26" s="2">
        <f>portieri!V24</f>
        <v>6.5</v>
      </c>
      <c r="BS26" s="11">
        <v>22</v>
      </c>
      <c r="BT26" s="33">
        <f>portieri!AC24</f>
        <v>1</v>
      </c>
      <c r="BU26" s="33">
        <f>portieri!AD24</f>
        <v>3</v>
      </c>
      <c r="BV26" s="33">
        <f>portieri!AE24</f>
        <v>1</v>
      </c>
      <c r="BW26" s="33">
        <f>portieri!AF24</f>
        <v>1</v>
      </c>
      <c r="BX26" s="33">
        <f>portieri!AG24</f>
        <v>0</v>
      </c>
      <c r="BY26" s="33">
        <f>portieri!AH24</f>
        <v>2</v>
      </c>
      <c r="BZ26" s="33">
        <f>portieri!AI24</f>
        <v>1</v>
      </c>
      <c r="CA26" s="33">
        <f>portieri!AJ24</f>
        <v>2</v>
      </c>
      <c r="CB26" s="33">
        <f>portieri!AK24</f>
        <v>1</v>
      </c>
      <c r="CC26" s="33">
        <f>portieri!AL24</f>
        <v>1</v>
      </c>
      <c r="CD26" s="33">
        <f>portieri!AM24</f>
        <v>0</v>
      </c>
      <c r="CE26" s="33">
        <f>portieri!AN24</f>
        <v>1</v>
      </c>
      <c r="CF26" s="33">
        <f>portieri!AO24</f>
        <v>1</v>
      </c>
      <c r="CG26" s="33">
        <f>portieri!AP24</f>
        <v>2</v>
      </c>
      <c r="CH26" s="33">
        <f>portieri!AQ24</f>
        <v>6</v>
      </c>
      <c r="CI26" s="33">
        <f>portieri!AR24</f>
        <v>3</v>
      </c>
      <c r="CJ26" s="33">
        <f>portieri!AS24</f>
        <v>0</v>
      </c>
      <c r="CK26" s="33">
        <f>portieri!AT24</f>
        <v>1</v>
      </c>
      <c r="CL26" s="33">
        <f>portieri!AU24</f>
        <v>2</v>
      </c>
      <c r="CM26" s="33">
        <f>portieri!AV24</f>
        <v>0</v>
      </c>
      <c r="CP26" s="11">
        <v>22</v>
      </c>
      <c r="CQ26" s="33">
        <f>IF(squadre!C24=1, BT26, "-")</f>
        <v>1</v>
      </c>
      <c r="CR26" s="33">
        <f>IF(squadre!D24=1, BU26, "-")</f>
        <v>3</v>
      </c>
      <c r="CS26" s="33">
        <f>IF(squadre!E24=1, BV26, "-")</f>
        <v>1</v>
      </c>
      <c r="CT26" s="33">
        <f>IF(squadre!F24=1, BW26, "-")</f>
        <v>1</v>
      </c>
      <c r="CU26" s="33" t="str">
        <f>IF(squadre!G24=1, BX26, "-")</f>
        <v>-</v>
      </c>
      <c r="CV26" s="33" t="str">
        <f>IF(squadre!H24=1, BY26, "-")</f>
        <v>-</v>
      </c>
      <c r="CW26" s="33" t="str">
        <f>IF(squadre!I24=1, BZ26, "-")</f>
        <v>-</v>
      </c>
      <c r="CX26" s="33">
        <f>IF(squadre!J24=1, CA26, "-")</f>
        <v>2</v>
      </c>
      <c r="CY26" s="33">
        <f>IF(squadre!K24=1, CB26, "-")</f>
        <v>1</v>
      </c>
      <c r="CZ26" s="33">
        <f>IF(squadre!L24=1, CC26, "-")</f>
        <v>1</v>
      </c>
      <c r="DA26" s="33" t="str">
        <f>IF(squadre!M24=1, CD26, "-")</f>
        <v>-</v>
      </c>
      <c r="DB26" s="33" t="str">
        <f>IF(squadre!N24=1, CE26, "-")</f>
        <v>-</v>
      </c>
      <c r="DC26" s="33" t="str">
        <f>IF(squadre!O24=1, CF26, "-")</f>
        <v>-</v>
      </c>
      <c r="DD26" s="33">
        <f>IF(squadre!P24=1, CG26, "-")</f>
        <v>2</v>
      </c>
      <c r="DE26" s="33" t="str">
        <f>IF(squadre!Q24=1, CH26, "-")</f>
        <v>-</v>
      </c>
      <c r="DF26" s="33" t="str">
        <f>IF(squadre!R24=1, CI26, "-")</f>
        <v>-</v>
      </c>
      <c r="DG26" s="33">
        <f>IF(squadre!S24=1, CJ26, "-")</f>
        <v>0</v>
      </c>
      <c r="DH26" s="33" t="str">
        <f>IF(squadre!T24=1, CK26, "-")</f>
        <v>-</v>
      </c>
      <c r="DI26" s="33" t="str">
        <f>IF(squadre!U24=1, CL26, "-")</f>
        <v>-</v>
      </c>
      <c r="DJ26" s="33">
        <f>IF(squadre!V24=1, CM26, "-")</f>
        <v>0</v>
      </c>
      <c r="DM26" s="11">
        <v>22</v>
      </c>
      <c r="DN26" s="33" t="str">
        <f>IF(squadre!C24=0, BT26, "-")</f>
        <v>-</v>
      </c>
      <c r="DO26" s="33" t="str">
        <f>IF(squadre!D24=0, BU26, "-")</f>
        <v>-</v>
      </c>
      <c r="DP26" s="33" t="str">
        <f>IF(squadre!E24=0, BV26, "-")</f>
        <v>-</v>
      </c>
      <c r="DQ26" s="33" t="str">
        <f>IF(squadre!F24=0, BW26, "-")</f>
        <v>-</v>
      </c>
      <c r="DR26" s="33">
        <f>IF(squadre!G24=0, BX26, "-")</f>
        <v>0</v>
      </c>
      <c r="DS26" s="33">
        <f>IF(squadre!H24=0, BY26, "-")</f>
        <v>2</v>
      </c>
      <c r="DT26" s="33">
        <f>IF(squadre!I24=0, BZ26, "-")</f>
        <v>1</v>
      </c>
      <c r="DU26" s="33" t="str">
        <f>IF(squadre!J24=0, CA26, "-")</f>
        <v>-</v>
      </c>
      <c r="DV26" s="33" t="str">
        <f>IF(squadre!K24=0, CB26, "-")</f>
        <v>-</v>
      </c>
      <c r="DW26" s="33" t="str">
        <f>IF(squadre!L24=0, CC26, "-")</f>
        <v>-</v>
      </c>
      <c r="DX26" s="33">
        <f>IF(squadre!M24=0, CD26, "-")</f>
        <v>0</v>
      </c>
      <c r="DY26" s="33">
        <f>IF(squadre!N24=0, CE26, "-")</f>
        <v>1</v>
      </c>
      <c r="DZ26" s="33">
        <f>IF(squadre!O24=0, CF26, "-")</f>
        <v>1</v>
      </c>
      <c r="EA26" s="33" t="str">
        <f>IF(squadre!P24=0, CG26, "-")</f>
        <v>-</v>
      </c>
      <c r="EB26" s="33">
        <f>IF(squadre!Q24=0, CH26, "-")</f>
        <v>6</v>
      </c>
      <c r="EC26" s="33">
        <f>IF(squadre!R24=0, CI26, "-")</f>
        <v>3</v>
      </c>
      <c r="ED26" s="33" t="str">
        <f>IF(squadre!S24=0, CJ26, "-")</f>
        <v>-</v>
      </c>
      <c r="EE26" s="33">
        <f>IF(squadre!T24=0, CK26, "-")</f>
        <v>1</v>
      </c>
      <c r="EF26" s="33">
        <f>IF(squadre!U24=0, CL26, "-")</f>
        <v>2</v>
      </c>
      <c r="EG26" s="33" t="str">
        <f>IF(squadre!V24=0, CM26, "-")</f>
        <v>-</v>
      </c>
    </row>
    <row r="27" spans="2:137" x14ac:dyDescent="0.25">
      <c r="B27" s="11">
        <v>23</v>
      </c>
      <c r="C27" s="2">
        <f>IF(squadre!$D25=1,portieri!$D25,IF(squadre!$G25=1,portieri!$G25,portieri!$D25))</f>
        <v>6</v>
      </c>
      <c r="D27" s="2">
        <f>IF(squadre!$H25=1,portieri!$H25,IF(squadre!$E25=1,portieri!$E25,portieri!$H25))</f>
        <v>6.5</v>
      </c>
      <c r="E27" s="2">
        <f>IF(squadre!$I25=1,portieri!$I25,IF(squadre!$S25=1,portieri!$S25,portieri!$I25))</f>
        <v>6</v>
      </c>
      <c r="F27" s="2">
        <f>IF(squadre!$F25=1,portieri!$F25,IF(squadre!$O25=1,portieri!$O25,portieri!$F25))</f>
        <v>6</v>
      </c>
      <c r="G27" s="2">
        <f>IF(squadre!$P25=1,portieri!$P25,IF(squadre!$T25=1,portieri!$T25,portieri!$P25))</f>
        <v>6.5</v>
      </c>
      <c r="H27" s="2">
        <f>IF(squadre!$C25=1,portieri!$C25,IF(squadre!$F25=1,portieri!$F25,portieri!$C25))</f>
        <v>6.5</v>
      </c>
      <c r="I27" s="2">
        <f>IF(squadre!$D25=1,portieri!$D25,IF(squadre!$I25=1,portieri!$I25,portieri!$D25))</f>
        <v>6</v>
      </c>
      <c r="J27" s="2">
        <f>IF(squadre!$H25=1,portieri!$H25,IF(squadre!$C25=1,portieri!$C25,portieri!$H25))</f>
        <v>6.5</v>
      </c>
      <c r="K27" s="2">
        <f>IF(squadre!$S25=1,portieri!$S25,IF(squadre!$G25=1,portieri!$G25,portieri!$S25))</f>
        <v>6</v>
      </c>
      <c r="L27" s="2">
        <f>IF(squadre!$U25=1,portieri!$U25,IF(squadre!$V25=1,portieri!$V25,portieri!$U25))</f>
        <v>6</v>
      </c>
      <c r="M27" s="2">
        <f>IF(squadre!$N25=1,portieri!$N25,IF(squadre!$C25=1,portieri!$C25,portieri!$N25))</f>
        <v>6</v>
      </c>
      <c r="N27" s="2">
        <f>IF(squadre!$U25=1,portieri!$U25,IF(squadre!$K25=1,portieri!$K25,portieri!$U25))</f>
        <v>6</v>
      </c>
      <c r="O27" s="2">
        <f>IF(squadre!$L25=1,portieri!$L25,IF(squadre!$R25=1,portieri!$R25,portieri!$L25))</f>
        <v>3</v>
      </c>
      <c r="P27" s="2">
        <f>IF(squadre!$J25=1,portieri!$J25,IF(squadre!$M25=1,portieri!$M25,portieri!$J25))</f>
        <v>6</v>
      </c>
      <c r="Q27" s="2">
        <f>IF(squadre!$L25=1,portieri!$L25,IF(squadre!$T25=1,portieri!$T25,portieri!$L25))</f>
        <v>6.5</v>
      </c>
      <c r="R27" s="2">
        <f>IF(squadre!$P25=1,portieri!$P25,IF(squadre!$R25=1,portieri!$R25,portieri!$P25))</f>
        <v>3</v>
      </c>
      <c r="S27" s="2">
        <f>IF(squadre!$N25=1,portieri!$N25,IF(squadre!$E25=1,portieri!$E25,portieri!$N25))</f>
        <v>6</v>
      </c>
      <c r="T27" s="2">
        <f>IF(squadre!$N25=1,portieri!$N25,IF(squadre!$O25=1,portieri!$O25,portieri!$N25))</f>
        <v>6</v>
      </c>
      <c r="U27" s="2">
        <f>IF(squadre!$V25=1,portieri!$V25,IF(squadre!$R25=1,portieri!$R25,portieri!$V25))</f>
        <v>3</v>
      </c>
      <c r="V27" s="2">
        <f>IF(squadre!$D25=1,portieri!$D25,IF(squadre!$M25=1,portieri!$M25,portieri!$D25))</f>
        <v>6</v>
      </c>
      <c r="Y27" s="11">
        <v>23</v>
      </c>
      <c r="Z27" s="33">
        <f>IF(squadre!$D25=1,portieri!$AD25,IF(squadre!$G25=1,portieri!$AG25,portieri!$AD25))</f>
        <v>2</v>
      </c>
      <c r="AA27" s="33">
        <f>IF(squadre!$H25=1,portieri!$AH25,IF(squadre!$E25=1,portieri!$AE25,portieri!$AH25))</f>
        <v>0</v>
      </c>
      <c r="AB27" s="33">
        <f>IF(squadre!$I25=1,portieri!$AI25,IF(squadre!$S25=1,portieri!$AS25,portieri!$AI25))</f>
        <v>2</v>
      </c>
      <c r="AC27" s="33">
        <f>IF(squadre!$F25=1,portieri!$AF25,IF(squadre!$O25=1,portieri!$AO25,portieri!$AF25))</f>
        <v>2</v>
      </c>
      <c r="AD27" s="33">
        <f>IF(squadre!$P25=1,portieri!AP25,IF(squadre!$T25=1,portieri!$AT25,portieri!$AP25))</f>
        <v>1</v>
      </c>
      <c r="AE27" s="33">
        <f>IF(squadre!$C25=1,portieri!$AC25,IF(squadre!$F25=1,portieri!$AF25,portieri!$AC25))</f>
        <v>1</v>
      </c>
      <c r="AF27" s="33">
        <f>IF(squadre!$D25=1,portieri!$AD25,IF(squadre!$I25=1,portieri!$AI25,portieri!$AD25))</f>
        <v>2</v>
      </c>
      <c r="AG27" s="33">
        <f>IF(squadre!$H25=1,portieri!$AH25,IF(squadre!$C25=1,portieri!$AC25,portieri!$AH25))</f>
        <v>0</v>
      </c>
      <c r="AH27" s="33">
        <f>IF(squadre!$S25=1,portieri!$AS25,IF(squadre!$G25=1,portieri!$AG25,portieri!$AS25))</f>
        <v>2</v>
      </c>
      <c r="AI27" s="33">
        <f>IF(squadre!$U25=1,portieri!$AU25,IF(squadre!$V25=1,portieri!$AV25,portieri!$AU25))</f>
        <v>0</v>
      </c>
      <c r="AJ27" s="33">
        <f>IF(squadre!$N25=1,portieri!$AN25,IF(squadre!$C25=1,portieri!$AC25,portieri!$AN25))</f>
        <v>0</v>
      </c>
      <c r="AK27" s="33">
        <f>IF(squadre!$U25=1,portieri!$AU25,IF(squadre!$K25=1,portieri!$AK25,portieri!$AU25))</f>
        <v>0</v>
      </c>
      <c r="AL27" s="33">
        <f>IF(squadre!$L25=1,portieri!$AL25,IF(squadre!$R25=1,portieri!$AR25,portieri!$AL25))</f>
        <v>4</v>
      </c>
      <c r="AM27" s="33">
        <f>IF(squadre!$J25=1,portieri!$AJ25,IF(squadre!$M25=1,portieri!$AM25,portieri!$AJ25))</f>
        <v>1</v>
      </c>
      <c r="AN27" s="33">
        <f>IF(squadre!$L25=1,portieri!$AL25,IF(squadre!$T25=1,portieri!$AT25,portieri!$AL25))</f>
        <v>1</v>
      </c>
      <c r="AO27" s="33">
        <f>IF(squadre!$P25=1,portieri!$AP25,IF(squadre!$R25=1,portieri!$AR25,portieri!$AP25))</f>
        <v>4</v>
      </c>
      <c r="AP27" s="33">
        <f>IF(squadre!$N25=1,portieri!$AN25,IF(squadre!$E25=1,portieri!$AE25,portieri!$AN25))</f>
        <v>0</v>
      </c>
      <c r="AQ27" s="33">
        <f>IF(squadre!$N25=1,portieri!$AN25,IF(squadre!$O25=1,portieri!$AO25,portieri!$AN25))</f>
        <v>0</v>
      </c>
      <c r="AR27" s="33">
        <f>IF(squadre!$V25=1,portieri!$AV25,IF(squadre!$R25=1,portieri!$AR25,portieri!$AV25))</f>
        <v>4</v>
      </c>
      <c r="AS27" s="33">
        <f>IF(squadre!$D25=1,portieri!$AD25,IF(squadre!$M25=1,portieri!$AM25,portieri!$AD25))</f>
        <v>1</v>
      </c>
      <c r="AV27" s="11">
        <v>23</v>
      </c>
      <c r="AW27" s="2">
        <f>portieri!C25</f>
        <v>6.5</v>
      </c>
      <c r="AX27" s="2">
        <f>portieri!D25</f>
        <v>6.5</v>
      </c>
      <c r="AY27" s="2">
        <f>portieri!E25</f>
        <v>6.5</v>
      </c>
      <c r="AZ27" s="2">
        <f>portieri!F25</f>
        <v>5.5</v>
      </c>
      <c r="BA27" s="2">
        <f>portieri!G25</f>
        <v>6</v>
      </c>
      <c r="BB27" s="2">
        <f>portieri!H25</f>
        <v>6.5</v>
      </c>
      <c r="BC27" s="2">
        <f>portieri!I25</f>
        <v>6</v>
      </c>
      <c r="BD27" s="2">
        <f>portieri!J25</f>
        <v>5.5</v>
      </c>
      <c r="BE27" s="2">
        <f>portieri!K25</f>
        <v>6</v>
      </c>
      <c r="BF27" s="2">
        <f>portieri!L25</f>
        <v>6.5</v>
      </c>
      <c r="BG27" s="2">
        <f>portieri!M25</f>
        <v>6</v>
      </c>
      <c r="BH27" s="2">
        <f>portieri!N25</f>
        <v>6</v>
      </c>
      <c r="BI27" s="2">
        <f>portieri!O25</f>
        <v>6</v>
      </c>
      <c r="BJ27" s="2">
        <f>portieri!P25</f>
        <v>6.5</v>
      </c>
      <c r="BK27" s="2">
        <f>portieri!Q25</f>
        <v>6</v>
      </c>
      <c r="BL27" s="2">
        <f>portieri!R25</f>
        <v>3</v>
      </c>
      <c r="BM27" s="2">
        <f>portieri!S25</f>
        <v>6</v>
      </c>
      <c r="BN27" s="2">
        <f>portieri!T25</f>
        <v>6.5</v>
      </c>
      <c r="BO27" s="2">
        <f>portieri!U25</f>
        <v>6</v>
      </c>
      <c r="BP27" s="2">
        <f>portieri!V25</f>
        <v>7</v>
      </c>
      <c r="BS27" s="11">
        <v>23</v>
      </c>
      <c r="BT27" s="33">
        <f>portieri!AC25</f>
        <v>1</v>
      </c>
      <c r="BU27" s="33">
        <f>portieri!AD25</f>
        <v>2</v>
      </c>
      <c r="BV27" s="33">
        <f>portieri!AE25</f>
        <v>2</v>
      </c>
      <c r="BW27" s="33">
        <f>portieri!AF25</f>
        <v>2</v>
      </c>
      <c r="BX27" s="33">
        <f>portieri!AG25</f>
        <v>2</v>
      </c>
      <c r="BY27" s="33">
        <f>portieri!AH25</f>
        <v>0</v>
      </c>
      <c r="BZ27" s="33">
        <f>portieri!AI25</f>
        <v>2</v>
      </c>
      <c r="CA27" s="33">
        <f>portieri!AJ25</f>
        <v>3</v>
      </c>
      <c r="CB27" s="33">
        <f>portieri!AK25</f>
        <v>1</v>
      </c>
      <c r="CC27" s="33">
        <f>portieri!AL25</f>
        <v>3</v>
      </c>
      <c r="CD27" s="33">
        <f>portieri!AM25</f>
        <v>1</v>
      </c>
      <c r="CE27" s="33">
        <f>portieri!AN25</f>
        <v>0</v>
      </c>
      <c r="CF27" s="33">
        <f>portieri!AO25</f>
        <v>2</v>
      </c>
      <c r="CG27" s="33">
        <f>portieri!AP25</f>
        <v>2</v>
      </c>
      <c r="CH27" s="33">
        <f>portieri!AQ25</f>
        <v>3</v>
      </c>
      <c r="CI27" s="33">
        <f>portieri!AR25</f>
        <v>4</v>
      </c>
      <c r="CJ27" s="33">
        <f>portieri!AS25</f>
        <v>0</v>
      </c>
      <c r="CK27" s="33">
        <f>portieri!AT25</f>
        <v>1</v>
      </c>
      <c r="CL27" s="33">
        <f>portieri!AU25</f>
        <v>0</v>
      </c>
      <c r="CM27" s="33">
        <f>portieri!AV25</f>
        <v>2</v>
      </c>
      <c r="CP27" s="11">
        <v>23</v>
      </c>
      <c r="CQ27" s="33" t="str">
        <f>IF(squadre!C25=1, BT27, "-")</f>
        <v>-</v>
      </c>
      <c r="CR27" s="33" t="str">
        <f>IF(squadre!D25=1, BU27, "-")</f>
        <v>-</v>
      </c>
      <c r="CS27" s="33" t="str">
        <f>IF(squadre!E25=1, BV27, "-")</f>
        <v>-</v>
      </c>
      <c r="CT27" s="33" t="str">
        <f>IF(squadre!F25=1, BW27, "-")</f>
        <v>-</v>
      </c>
      <c r="CU27" s="33">
        <f>IF(squadre!G25=1, BX27, "-")</f>
        <v>2</v>
      </c>
      <c r="CV27" s="33">
        <f>IF(squadre!H25=1, BY27, "-")</f>
        <v>0</v>
      </c>
      <c r="CW27" s="33">
        <f>IF(squadre!I25=1, BZ27, "-")</f>
        <v>2</v>
      </c>
      <c r="CX27" s="33" t="str">
        <f>IF(squadre!J25=1, CA27, "-")</f>
        <v>-</v>
      </c>
      <c r="CY27" s="33" t="str">
        <f>IF(squadre!K25=1, CB27, "-")</f>
        <v>-</v>
      </c>
      <c r="CZ27" s="33" t="str">
        <f>IF(squadre!L25=1, CC27, "-")</f>
        <v>-</v>
      </c>
      <c r="DA27" s="33">
        <f>IF(squadre!M25=1, CD27, "-")</f>
        <v>1</v>
      </c>
      <c r="DB27" s="33">
        <f>IF(squadre!N25=1, CE27, "-")</f>
        <v>0</v>
      </c>
      <c r="DC27" s="33">
        <f>IF(squadre!O25=1, CF27, "-")</f>
        <v>2</v>
      </c>
      <c r="DD27" s="33" t="str">
        <f>IF(squadre!P25=1, CG27, "-")</f>
        <v>-</v>
      </c>
      <c r="DE27" s="33">
        <f>IF(squadre!Q25=1, CH27, "-")</f>
        <v>3</v>
      </c>
      <c r="DF27" s="33">
        <f>IF(squadre!R25=1, CI27, "-")</f>
        <v>4</v>
      </c>
      <c r="DG27" s="33" t="str">
        <f>IF(squadre!S25=1, CJ27, "-")</f>
        <v>-</v>
      </c>
      <c r="DH27" s="33">
        <f>IF(squadre!T25=1, CK27, "-")</f>
        <v>1</v>
      </c>
      <c r="DI27" s="33">
        <f>IF(squadre!U25=1, CL27, "-")</f>
        <v>0</v>
      </c>
      <c r="DJ27" s="33" t="str">
        <f>IF(squadre!V25=1, CM27, "-")</f>
        <v>-</v>
      </c>
      <c r="DM27" s="11">
        <v>23</v>
      </c>
      <c r="DN27" s="33">
        <f>IF(squadre!C25=0, BT27, "-")</f>
        <v>1</v>
      </c>
      <c r="DO27" s="33">
        <f>IF(squadre!D25=0, BU27, "-")</f>
        <v>2</v>
      </c>
      <c r="DP27" s="33">
        <f>IF(squadre!E25=0, BV27, "-")</f>
        <v>2</v>
      </c>
      <c r="DQ27" s="33">
        <f>IF(squadre!F25=0, BW27, "-")</f>
        <v>2</v>
      </c>
      <c r="DR27" s="33" t="str">
        <f>IF(squadre!G25=0, BX27, "-")</f>
        <v>-</v>
      </c>
      <c r="DS27" s="33" t="str">
        <f>IF(squadre!H25=0, BY27, "-")</f>
        <v>-</v>
      </c>
      <c r="DT27" s="33" t="str">
        <f>IF(squadre!I25=0, BZ27, "-")</f>
        <v>-</v>
      </c>
      <c r="DU27" s="33">
        <f>IF(squadre!J25=0, CA27, "-")</f>
        <v>3</v>
      </c>
      <c r="DV27" s="33">
        <f>IF(squadre!K25=0, CB27, "-")</f>
        <v>1</v>
      </c>
      <c r="DW27" s="33">
        <f>IF(squadre!L25=0, CC27, "-")</f>
        <v>3</v>
      </c>
      <c r="DX27" s="33" t="str">
        <f>IF(squadre!M25=0, CD27, "-")</f>
        <v>-</v>
      </c>
      <c r="DY27" s="33" t="str">
        <f>IF(squadre!N25=0, CE27, "-")</f>
        <v>-</v>
      </c>
      <c r="DZ27" s="33" t="str">
        <f>IF(squadre!O25=0, CF27, "-")</f>
        <v>-</v>
      </c>
      <c r="EA27" s="33">
        <f>IF(squadre!P25=0, CG27, "-")</f>
        <v>2</v>
      </c>
      <c r="EB27" s="33" t="str">
        <f>IF(squadre!Q25=0, CH27, "-")</f>
        <v>-</v>
      </c>
      <c r="EC27" s="33" t="str">
        <f>IF(squadre!R25=0, CI27, "-")</f>
        <v>-</v>
      </c>
      <c r="ED27" s="33">
        <f>IF(squadre!S25=0, CJ27, "-")</f>
        <v>0</v>
      </c>
      <c r="EE27" s="33" t="str">
        <f>IF(squadre!T25=0, CK27, "-")</f>
        <v>-</v>
      </c>
      <c r="EF27" s="33" t="str">
        <f>IF(squadre!U25=0, CL27, "-")</f>
        <v>-</v>
      </c>
      <c r="EG27" s="33">
        <f>IF(squadre!V25=0, CM27, "-")</f>
        <v>2</v>
      </c>
    </row>
    <row r="28" spans="2:137" x14ac:dyDescent="0.25">
      <c r="B28" s="11">
        <v>24</v>
      </c>
      <c r="C28" s="2">
        <f>IF(squadre!$D26=1,portieri!$D26,IF(squadre!$G26=1,portieri!$G26,portieri!$D26))</f>
        <v>5.5</v>
      </c>
      <c r="D28" s="2">
        <f>IF(squadre!$H26=1,portieri!$H26,IF(squadre!$E26=1,portieri!$E26,portieri!$H26))</f>
        <v>6.5</v>
      </c>
      <c r="E28" s="2">
        <f>IF(squadre!$I26=1,portieri!$I26,IF(squadre!$S26=1,portieri!$S26,portieri!$I26))</f>
        <v>7</v>
      </c>
      <c r="F28" s="2">
        <f>IF(squadre!$F26=1,portieri!$F26,IF(squadre!$O26=1,portieri!$O26,portieri!$F26))</f>
        <v>6.5</v>
      </c>
      <c r="G28" s="2">
        <f>IF(squadre!$P26=1,portieri!$P26,IF(squadre!$T26=1,portieri!$T26,portieri!$P26))</f>
        <v>6.5</v>
      </c>
      <c r="H28" s="2">
        <f>IF(squadre!$C26=1,portieri!$C26,IF(squadre!$F26=1,portieri!$F26,portieri!$C26))</f>
        <v>6</v>
      </c>
      <c r="I28" s="2">
        <f>IF(squadre!$D26=1,portieri!$D26,IF(squadre!$I26=1,portieri!$I26,portieri!$D26))</f>
        <v>5.5</v>
      </c>
      <c r="J28" s="2">
        <f>IF(squadre!$H26=1,portieri!$H26,IF(squadre!$C26=1,portieri!$C26,portieri!$H26))</f>
        <v>6</v>
      </c>
      <c r="K28" s="2">
        <f>IF(squadre!$S26=1,portieri!$S26,IF(squadre!$G26=1,portieri!$G26,portieri!$S26))</f>
        <v>7</v>
      </c>
      <c r="L28" s="2">
        <f>IF(squadre!$U26=1,portieri!$U26,IF(squadre!$V26=1,portieri!$V26,portieri!$U26))</f>
        <v>6</v>
      </c>
      <c r="M28" s="2">
        <f>IF(squadre!$N26=1,portieri!$N26,IF(squadre!$C26=1,portieri!$C26,portieri!$N26))</f>
        <v>6</v>
      </c>
      <c r="N28" s="2">
        <f>IF(squadre!$U26=1,portieri!$U26,IF(squadre!$K26=1,portieri!$K26,portieri!$U26))</f>
        <v>6.5</v>
      </c>
      <c r="O28" s="2">
        <f>IF(squadre!$L26=1,portieri!$L26,IF(squadre!$R26=1,portieri!$R26,portieri!$L26))</f>
        <v>7</v>
      </c>
      <c r="P28" s="2">
        <f>IF(squadre!$J26=1,portieri!$J26,IF(squadre!$M26=1,portieri!$M26,portieri!$J26))</f>
        <v>6</v>
      </c>
      <c r="Q28" s="2">
        <f>IF(squadre!$L26=1,portieri!$L26,IF(squadre!$T26=1,portieri!$T26,portieri!$L26))</f>
        <v>7</v>
      </c>
      <c r="R28" s="2">
        <f>IF(squadre!$P26=1,portieri!$P26,IF(squadre!$R26=1,portieri!$R26,portieri!$P26))</f>
        <v>6.5</v>
      </c>
      <c r="S28" s="2">
        <f>IF(squadre!$N26=1,portieri!$N26,IF(squadre!$E26=1,portieri!$E26,portieri!$N26))</f>
        <v>6.5</v>
      </c>
      <c r="T28" s="2">
        <f>IF(squadre!$N26=1,portieri!$N26,IF(squadre!$O26=1,portieri!$O26,portieri!$N26))</f>
        <v>6.5</v>
      </c>
      <c r="U28" s="2">
        <f>IF(squadre!$V26=1,portieri!$V26,IF(squadre!$R26=1,portieri!$R26,portieri!$V26))</f>
        <v>6</v>
      </c>
      <c r="V28" s="2">
        <f>IF(squadre!$D26=1,portieri!$D26,IF(squadre!$M26=1,portieri!$M26,portieri!$D26))</f>
        <v>5.5</v>
      </c>
      <c r="Y28" s="11">
        <v>24</v>
      </c>
      <c r="Z28" s="33">
        <f>IF(squadre!$D26=1,portieri!$AD26,IF(squadre!$G26=1,portieri!$AG26,portieri!$AD26))</f>
        <v>1</v>
      </c>
      <c r="AA28" s="33">
        <f>IF(squadre!$H26=1,portieri!$AH26,IF(squadre!$E26=1,portieri!$AE26,portieri!$AH26))</f>
        <v>1</v>
      </c>
      <c r="AB28" s="33">
        <f>IF(squadre!$I26=1,portieri!$AI26,IF(squadre!$S26=1,portieri!$AS26,portieri!$AI26))</f>
        <v>1</v>
      </c>
      <c r="AC28" s="33">
        <f>IF(squadre!$F26=1,portieri!$AF26,IF(squadre!$O26=1,portieri!$AO26,portieri!$AF26))</f>
        <v>1</v>
      </c>
      <c r="AD28" s="33">
        <f>IF(squadre!$P26=1,portieri!AP26,IF(squadre!$T26=1,portieri!$AT26,portieri!$AP26))</f>
        <v>0</v>
      </c>
      <c r="AE28" s="33">
        <f>IF(squadre!$C26=1,portieri!$AC26,IF(squadre!$F26=1,portieri!$AF26,portieri!$AC26))</f>
        <v>0</v>
      </c>
      <c r="AF28" s="33">
        <f>IF(squadre!$D26=1,portieri!$AD26,IF(squadre!$I26=1,portieri!$AI26,portieri!$AD26))</f>
        <v>1</v>
      </c>
      <c r="AG28" s="33">
        <f>IF(squadre!$H26=1,portieri!$AH26,IF(squadre!$C26=1,portieri!$AC26,portieri!$AH26))</f>
        <v>0</v>
      </c>
      <c r="AH28" s="33">
        <f>IF(squadre!$S26=1,portieri!$AS26,IF(squadre!$G26=1,portieri!$AG26,portieri!$AS26))</f>
        <v>1</v>
      </c>
      <c r="AI28" s="33">
        <f>IF(squadre!$U26=1,portieri!$AU26,IF(squadre!$V26=1,portieri!$AV26,portieri!$AU26))</f>
        <v>0</v>
      </c>
      <c r="AJ28" s="33">
        <f>IF(squadre!$N26=1,portieri!$AN26,IF(squadre!$C26=1,portieri!$AC26,portieri!$AN26))</f>
        <v>0</v>
      </c>
      <c r="AK28" s="33">
        <f>IF(squadre!$U26=1,portieri!$AU26,IF(squadre!$K26=1,portieri!$AK26,portieri!$AU26))</f>
        <v>0</v>
      </c>
      <c r="AL28" s="33">
        <f>IF(squadre!$L26=1,portieri!$AL26,IF(squadre!$R26=1,portieri!$AR26,portieri!$AL26))</f>
        <v>1</v>
      </c>
      <c r="AM28" s="33">
        <f>IF(squadre!$J26=1,portieri!$AJ26,IF(squadre!$M26=1,portieri!$AM26,portieri!$AJ26))</f>
        <v>1</v>
      </c>
      <c r="AN28" s="33">
        <f>IF(squadre!$L26=1,portieri!$AL26,IF(squadre!$T26=1,portieri!$AT26,portieri!$AL26))</f>
        <v>1</v>
      </c>
      <c r="AO28" s="33">
        <f>IF(squadre!$P26=1,portieri!$AP26,IF(squadre!$R26=1,portieri!$AR26,portieri!$AP26))</f>
        <v>0</v>
      </c>
      <c r="AP28" s="33">
        <f>IF(squadre!$N26=1,portieri!$AN26,IF(squadre!$E26=1,portieri!$AE26,portieri!$AN26))</f>
        <v>1</v>
      </c>
      <c r="AQ28" s="33">
        <f>IF(squadre!$N26=1,portieri!$AN26,IF(squadre!$O26=1,portieri!$AO26,portieri!$AN26))</f>
        <v>1</v>
      </c>
      <c r="AR28" s="33">
        <f>IF(squadre!$V26=1,portieri!$AV26,IF(squadre!$R26=1,portieri!$AR26,portieri!$AV26))</f>
        <v>0</v>
      </c>
      <c r="AS28" s="33">
        <f>IF(squadre!$D26=1,portieri!$AD26,IF(squadre!$M26=1,portieri!$AM26,portieri!$AD26))</f>
        <v>1</v>
      </c>
      <c r="AV28" s="11">
        <v>24</v>
      </c>
      <c r="AW28" s="2">
        <f>portieri!C26</f>
        <v>6</v>
      </c>
      <c r="AX28" s="2">
        <f>portieri!D26</f>
        <v>5.5</v>
      </c>
      <c r="AY28" s="2">
        <f>portieri!E26</f>
        <v>6.5</v>
      </c>
      <c r="AZ28" s="2">
        <f>portieri!F26</f>
        <v>6</v>
      </c>
      <c r="BA28" s="2">
        <f>portieri!G26</f>
        <v>6</v>
      </c>
      <c r="BB28" s="2">
        <f>portieri!H26</f>
        <v>6</v>
      </c>
      <c r="BC28" s="2">
        <f>portieri!I26</f>
        <v>6.5</v>
      </c>
      <c r="BD28" s="2">
        <f>portieri!J26</f>
        <v>6</v>
      </c>
      <c r="BE28" s="2">
        <f>portieri!K26</f>
        <v>6.5</v>
      </c>
      <c r="BF28" s="2">
        <f>portieri!L26</f>
        <v>7</v>
      </c>
      <c r="BG28" s="2">
        <f>portieri!M26</f>
        <v>6</v>
      </c>
      <c r="BH28" s="2">
        <f>portieri!N26</f>
        <v>6.5</v>
      </c>
      <c r="BI28" s="2">
        <f>portieri!O26</f>
        <v>6.5</v>
      </c>
      <c r="BJ28" s="2">
        <f>portieri!P26</f>
        <v>6.5</v>
      </c>
      <c r="BK28" s="2">
        <f>portieri!Q26</f>
        <v>6.5</v>
      </c>
      <c r="BL28" s="2">
        <f>portieri!R26</f>
        <v>5.5</v>
      </c>
      <c r="BM28" s="2">
        <f>portieri!S26</f>
        <v>7</v>
      </c>
      <c r="BN28" s="2">
        <f>portieri!T26</f>
        <v>6.5</v>
      </c>
      <c r="BO28" s="2">
        <f>portieri!U26</f>
        <v>6</v>
      </c>
      <c r="BP28" s="2">
        <f>portieri!V26</f>
        <v>6</v>
      </c>
      <c r="BS28" s="11">
        <v>24</v>
      </c>
      <c r="BT28" s="33">
        <f>portieri!AC26</f>
        <v>0</v>
      </c>
      <c r="BU28" s="33">
        <f>portieri!AD26</f>
        <v>1</v>
      </c>
      <c r="BV28" s="33">
        <f>portieri!AE26</f>
        <v>1</v>
      </c>
      <c r="BW28" s="33">
        <f>portieri!AF26</f>
        <v>0</v>
      </c>
      <c r="BX28" s="33">
        <f>portieri!AG26</f>
        <v>3</v>
      </c>
      <c r="BY28" s="33">
        <f>portieri!AH26</f>
        <v>2</v>
      </c>
      <c r="BZ28" s="33">
        <f>portieri!AI26</f>
        <v>0</v>
      </c>
      <c r="CA28" s="33">
        <f>portieri!AJ26</f>
        <v>1</v>
      </c>
      <c r="CB28" s="33">
        <f>portieri!AK26</f>
        <v>0</v>
      </c>
      <c r="CC28" s="33">
        <f>portieri!AL26</f>
        <v>1</v>
      </c>
      <c r="CD28" s="33">
        <f>portieri!AM26</f>
        <v>1</v>
      </c>
      <c r="CE28" s="33">
        <f>portieri!AN26</f>
        <v>1</v>
      </c>
      <c r="CF28" s="33">
        <f>portieri!AO26</f>
        <v>1</v>
      </c>
      <c r="CG28" s="33">
        <f>portieri!AP26</f>
        <v>0</v>
      </c>
      <c r="CH28" s="33">
        <f>portieri!AQ26</f>
        <v>1</v>
      </c>
      <c r="CI28" s="33">
        <f>portieri!AR26</f>
        <v>3</v>
      </c>
      <c r="CJ28" s="33">
        <f>portieri!AS26</f>
        <v>1</v>
      </c>
      <c r="CK28" s="33">
        <f>portieri!AT26</f>
        <v>1</v>
      </c>
      <c r="CL28" s="33">
        <f>portieri!AU26</f>
        <v>1</v>
      </c>
      <c r="CM28" s="33">
        <f>portieri!AV26</f>
        <v>0</v>
      </c>
      <c r="CP28" s="11">
        <v>24</v>
      </c>
      <c r="CQ28" s="33">
        <f>IF(squadre!C26=1, BT28, "-")</f>
        <v>0</v>
      </c>
      <c r="CR28" s="33">
        <f>IF(squadre!D26=1, BU28, "-")</f>
        <v>1</v>
      </c>
      <c r="CS28" s="33">
        <f>IF(squadre!E26=1, BV28, "-")</f>
        <v>1</v>
      </c>
      <c r="CT28" s="33" t="str">
        <f>IF(squadre!F26=1, BW28, "-")</f>
        <v>-</v>
      </c>
      <c r="CU28" s="33" t="str">
        <f>IF(squadre!G26=1, BX28, "-")</f>
        <v>-</v>
      </c>
      <c r="CV28" s="33" t="str">
        <f>IF(squadre!H26=1, BY28, "-")</f>
        <v>-</v>
      </c>
      <c r="CW28" s="33" t="str">
        <f>IF(squadre!I26=1, BZ28, "-")</f>
        <v>-</v>
      </c>
      <c r="CX28" s="33">
        <f>IF(squadre!J26=1, CA28, "-")</f>
        <v>1</v>
      </c>
      <c r="CY28" s="33">
        <f>IF(squadre!K26=1, CB28, "-")</f>
        <v>0</v>
      </c>
      <c r="CZ28" s="33">
        <f>IF(squadre!L26=1, CC28, "-")</f>
        <v>1</v>
      </c>
      <c r="DA28" s="33" t="str">
        <f>IF(squadre!M26=1, CD28, "-")</f>
        <v>-</v>
      </c>
      <c r="DB28" s="33" t="str">
        <f>IF(squadre!N26=1, CE28, "-")</f>
        <v>-</v>
      </c>
      <c r="DC28" s="33">
        <f>IF(squadre!O26=1, CF28, "-")</f>
        <v>1</v>
      </c>
      <c r="DD28" s="33">
        <f>IF(squadre!P26=1, CG28, "-")</f>
        <v>0</v>
      </c>
      <c r="DE28" s="33" t="str">
        <f>IF(squadre!Q26=1, CH28, "-")</f>
        <v>-</v>
      </c>
      <c r="DF28" s="33" t="str">
        <f>IF(squadre!R26=1, CI28, "-")</f>
        <v>-</v>
      </c>
      <c r="DG28" s="33">
        <f>IF(squadre!S26=1, CJ28, "-")</f>
        <v>1</v>
      </c>
      <c r="DH28" s="33" t="str">
        <f>IF(squadre!T26=1, CK28, "-")</f>
        <v>-</v>
      </c>
      <c r="DI28" s="33" t="str">
        <f>IF(squadre!U26=1, CL28, "-")</f>
        <v>-</v>
      </c>
      <c r="DJ28" s="33">
        <f>IF(squadre!V26=1, CM28, "-")</f>
        <v>0</v>
      </c>
      <c r="DM28" s="11">
        <v>24</v>
      </c>
      <c r="DN28" s="33" t="str">
        <f>IF(squadre!C26=0, BT28, "-")</f>
        <v>-</v>
      </c>
      <c r="DO28" s="33" t="str">
        <f>IF(squadre!D26=0, BU28, "-")</f>
        <v>-</v>
      </c>
      <c r="DP28" s="33" t="str">
        <f>IF(squadre!E26=0, BV28, "-")</f>
        <v>-</v>
      </c>
      <c r="DQ28" s="33">
        <f>IF(squadre!F26=0, BW28, "-")</f>
        <v>0</v>
      </c>
      <c r="DR28" s="33">
        <f>IF(squadre!G26=0, BX28, "-")</f>
        <v>3</v>
      </c>
      <c r="DS28" s="33">
        <f>IF(squadre!H26=0, BY28, "-")</f>
        <v>2</v>
      </c>
      <c r="DT28" s="33">
        <f>IF(squadre!I26=0, BZ28, "-")</f>
        <v>0</v>
      </c>
      <c r="DU28" s="33" t="str">
        <f>IF(squadre!J26=0, CA28, "-")</f>
        <v>-</v>
      </c>
      <c r="DV28" s="33" t="str">
        <f>IF(squadre!K26=0, CB28, "-")</f>
        <v>-</v>
      </c>
      <c r="DW28" s="33" t="str">
        <f>IF(squadre!L26=0, CC28, "-")</f>
        <v>-</v>
      </c>
      <c r="DX28" s="33">
        <f>IF(squadre!M26=0, CD28, "-")</f>
        <v>1</v>
      </c>
      <c r="DY28" s="33">
        <f>IF(squadre!N26=0, CE28, "-")</f>
        <v>1</v>
      </c>
      <c r="DZ28" s="33" t="str">
        <f>IF(squadre!O26=0, CF28, "-")</f>
        <v>-</v>
      </c>
      <c r="EA28" s="33" t="str">
        <f>IF(squadre!P26=0, CG28, "-")</f>
        <v>-</v>
      </c>
      <c r="EB28" s="33">
        <f>IF(squadre!Q26=0, CH28, "-")</f>
        <v>1</v>
      </c>
      <c r="EC28" s="33">
        <f>IF(squadre!R26=0, CI28, "-")</f>
        <v>3</v>
      </c>
      <c r="ED28" s="33" t="str">
        <f>IF(squadre!S26=0, CJ28, "-")</f>
        <v>-</v>
      </c>
      <c r="EE28" s="33">
        <f>IF(squadre!T26=0, CK28, "-")</f>
        <v>1</v>
      </c>
      <c r="EF28" s="33">
        <f>IF(squadre!U26=0, CL28, "-")</f>
        <v>1</v>
      </c>
      <c r="EG28" s="33" t="str">
        <f>IF(squadre!V26=0, CM28, "-")</f>
        <v>-</v>
      </c>
    </row>
    <row r="29" spans="2:137" x14ac:dyDescent="0.25">
      <c r="B29" s="11">
        <v>25</v>
      </c>
      <c r="C29" s="2">
        <f>IF(squadre!$D27=1,portieri!$D27,IF(squadre!$G27=1,portieri!$G27,portieri!$D27))</f>
        <v>5.5</v>
      </c>
      <c r="D29" s="2">
        <f>IF(squadre!$H27=1,portieri!$H27,IF(squadre!$E27=1,portieri!$E27,portieri!$H27))</f>
        <v>6</v>
      </c>
      <c r="E29" s="2">
        <f>IF(squadre!$I27=1,portieri!$I27,IF(squadre!$S27=1,portieri!$S27,portieri!$I27))</f>
        <v>6</v>
      </c>
      <c r="F29" s="2">
        <f>IF(squadre!$F27=1,portieri!$F27,IF(squadre!$O27=1,portieri!$O27,portieri!$F27))</f>
        <v>6.5</v>
      </c>
      <c r="G29" s="2">
        <f>IF(squadre!$P27=1,portieri!$P27,IF(squadre!$T27=1,portieri!$T27,portieri!$P27))</f>
        <v>6.5</v>
      </c>
      <c r="H29" s="2">
        <f>IF(squadre!$C27=1,portieri!$C27,IF(squadre!$F27=1,portieri!$F27,portieri!$C27))</f>
        <v>6.5</v>
      </c>
      <c r="I29" s="2">
        <f>IF(squadre!$D27=1,portieri!$D27,IF(squadre!$I27=1,portieri!$I27,portieri!$D27))</f>
        <v>6</v>
      </c>
      <c r="J29" s="2">
        <f>IF(squadre!$H27=1,portieri!$H27,IF(squadre!$C27=1,portieri!$C27,portieri!$H27))</f>
        <v>6</v>
      </c>
      <c r="K29" s="2">
        <f>IF(squadre!$S27=1,portieri!$S27,IF(squadre!$G27=1,portieri!$G27,portieri!$S27))</f>
        <v>5.5</v>
      </c>
      <c r="L29" s="2">
        <f>IF(squadre!$U27=1,portieri!$U27,IF(squadre!$V27=1,portieri!$V27,portieri!$U27))</f>
        <v>5.5</v>
      </c>
      <c r="M29" s="2">
        <f>IF(squadre!$N27=1,portieri!$N27,IF(squadre!$C27=1,portieri!$C27,portieri!$N27))</f>
        <v>6</v>
      </c>
      <c r="N29" s="2">
        <f>IF(squadre!$U27=1,portieri!$U27,IF(squadre!$K27=1,portieri!$K27,portieri!$U27))</f>
        <v>5.5</v>
      </c>
      <c r="O29" s="2">
        <f>IF(squadre!$L27=1,portieri!$L27,IF(squadre!$R27=1,portieri!$R27,portieri!$L27))</f>
        <v>6</v>
      </c>
      <c r="P29" s="2">
        <f>IF(squadre!$J27=1,portieri!$J27,IF(squadre!$M27=1,portieri!$M27,portieri!$J27))</f>
        <v>6</v>
      </c>
      <c r="Q29" s="2">
        <f>IF(squadre!$L27=1,portieri!$L27,IF(squadre!$T27=1,portieri!$T27,portieri!$L27))</f>
        <v>6.5</v>
      </c>
      <c r="R29" s="2">
        <f>IF(squadre!$P27=1,portieri!$P27,IF(squadre!$R27=1,portieri!$R27,portieri!$P27))</f>
        <v>6</v>
      </c>
      <c r="S29" s="2">
        <f>IF(squadre!$N27=1,portieri!$N27,IF(squadre!$E27=1,portieri!$E27,portieri!$N27))</f>
        <v>6</v>
      </c>
      <c r="T29" s="2">
        <f>IF(squadre!$N27=1,portieri!$N27,IF(squadre!$O27=1,portieri!$O27,portieri!$N27))</f>
        <v>6</v>
      </c>
      <c r="U29" s="2">
        <f>IF(squadre!$V27=1,portieri!$V27,IF(squadre!$R27=1,portieri!$R27,portieri!$V27))</f>
        <v>6</v>
      </c>
      <c r="V29" s="2">
        <f>IF(squadre!$D27=1,portieri!$D27,IF(squadre!$M27=1,portieri!$M27,portieri!$D27))</f>
        <v>6</v>
      </c>
      <c r="Y29" s="11">
        <v>25</v>
      </c>
      <c r="Z29" s="33">
        <f>IF(squadre!$D27=1,portieri!$AD27,IF(squadre!$G27=1,portieri!$AG27,portieri!$AD27))</f>
        <v>1</v>
      </c>
      <c r="AA29" s="33">
        <f>IF(squadre!$H27=1,portieri!$AH27,IF(squadre!$E27=1,portieri!$AE27,portieri!$AH27))</f>
        <v>1</v>
      </c>
      <c r="AB29" s="33">
        <f>IF(squadre!$I27=1,portieri!$AI27,IF(squadre!$S27=1,portieri!$AS27,portieri!$AI27))</f>
        <v>0</v>
      </c>
      <c r="AC29" s="33">
        <f>IF(squadre!$F27=1,portieri!$AF27,IF(squadre!$O27=1,portieri!$AO27,portieri!$AF27))</f>
        <v>0</v>
      </c>
      <c r="AD29" s="33">
        <f>IF(squadre!$P27=1,portieri!AP27,IF(squadre!$T27=1,portieri!$AT27,portieri!$AP27))</f>
        <v>0</v>
      </c>
      <c r="AE29" s="33">
        <f>IF(squadre!$C27=1,portieri!$AC27,IF(squadre!$F27=1,portieri!$AF27,portieri!$AC27))</f>
        <v>0</v>
      </c>
      <c r="AF29" s="33">
        <f>IF(squadre!$D27=1,portieri!$AD27,IF(squadre!$I27=1,portieri!$AI27,portieri!$AD27))</f>
        <v>0</v>
      </c>
      <c r="AG29" s="33">
        <f>IF(squadre!$H27=1,portieri!$AH27,IF(squadre!$C27=1,portieri!$AC27,portieri!$AH27))</f>
        <v>1</v>
      </c>
      <c r="AH29" s="33">
        <f>IF(squadre!$S27=1,portieri!$AS27,IF(squadre!$G27=1,portieri!$AG27,portieri!$AS27))</f>
        <v>1</v>
      </c>
      <c r="AI29" s="33">
        <f>IF(squadre!$U27=1,portieri!$AU27,IF(squadre!$V27=1,portieri!$AV27,portieri!$AU27))</f>
        <v>1</v>
      </c>
      <c r="AJ29" s="33">
        <f>IF(squadre!$N27=1,portieri!$AN27,IF(squadre!$C27=1,portieri!$AC27,portieri!$AN27))</f>
        <v>0</v>
      </c>
      <c r="AK29" s="33">
        <f>IF(squadre!$U27=1,portieri!$AU27,IF(squadre!$K27=1,portieri!$AK27,portieri!$AU27))</f>
        <v>1</v>
      </c>
      <c r="AL29" s="33">
        <f>IF(squadre!$L27=1,portieri!$AL27,IF(squadre!$R27=1,portieri!$AR27,portieri!$AL27))</f>
        <v>0</v>
      </c>
      <c r="AM29" s="33">
        <f>IF(squadre!$J27=1,portieri!$AJ27,IF(squadre!$M27=1,portieri!$AM27,portieri!$AJ27))</f>
        <v>1</v>
      </c>
      <c r="AN29" s="33">
        <f>IF(squadre!$L27=1,portieri!$AL27,IF(squadre!$T27=1,portieri!$AT27,portieri!$AL27))</f>
        <v>0</v>
      </c>
      <c r="AO29" s="33">
        <f>IF(squadre!$P27=1,portieri!$AP27,IF(squadre!$R27=1,portieri!$AR27,portieri!$AP27))</f>
        <v>0</v>
      </c>
      <c r="AP29" s="33">
        <f>IF(squadre!$N27=1,portieri!$AN27,IF(squadre!$E27=1,portieri!$AE27,portieri!$AN27))</f>
        <v>0</v>
      </c>
      <c r="AQ29" s="33">
        <f>IF(squadre!$N27=1,portieri!$AN27,IF(squadre!$O27=1,portieri!$AO27,portieri!$AN27))</f>
        <v>0</v>
      </c>
      <c r="AR29" s="33">
        <f>IF(squadre!$V27=1,portieri!$AV27,IF(squadre!$R27=1,portieri!$AR27,portieri!$AV27))</f>
        <v>0</v>
      </c>
      <c r="AS29" s="33">
        <f>IF(squadre!$D27=1,portieri!$AD27,IF(squadre!$M27=1,portieri!$AM27,portieri!$AD27))</f>
        <v>1</v>
      </c>
      <c r="AV29" s="11">
        <v>25</v>
      </c>
      <c r="AW29" s="2">
        <f>portieri!C27</f>
        <v>6.5</v>
      </c>
      <c r="AX29" s="2">
        <f>portieri!D27</f>
        <v>6.5</v>
      </c>
      <c r="AY29" s="2">
        <f>portieri!E27</f>
        <v>6.5</v>
      </c>
      <c r="AZ29" s="2">
        <f>portieri!F27</f>
        <v>6.5</v>
      </c>
      <c r="BA29" s="2">
        <f>portieri!G27</f>
        <v>5.5</v>
      </c>
      <c r="BB29" s="2">
        <f>portieri!H27</f>
        <v>6</v>
      </c>
      <c r="BC29" s="2">
        <f>portieri!I27</f>
        <v>6</v>
      </c>
      <c r="BD29" s="2">
        <f>portieri!J27</f>
        <v>6</v>
      </c>
      <c r="BE29" s="2">
        <f>portieri!K27</f>
        <v>6.5</v>
      </c>
      <c r="BF29" s="2">
        <f>portieri!L27</f>
        <v>5</v>
      </c>
      <c r="BG29" s="2">
        <f>portieri!M27</f>
        <v>6</v>
      </c>
      <c r="BH29" s="2">
        <f>portieri!N27</f>
        <v>6</v>
      </c>
      <c r="BI29" s="2">
        <f>portieri!O27</f>
        <v>6</v>
      </c>
      <c r="BJ29" s="2">
        <f>portieri!P27</f>
        <v>6</v>
      </c>
      <c r="BK29" s="2">
        <f>portieri!Q27</f>
        <v>5</v>
      </c>
      <c r="BL29" s="2">
        <f>portieri!R27</f>
        <v>6</v>
      </c>
      <c r="BM29" s="2">
        <f>portieri!S27</f>
        <v>6.5</v>
      </c>
      <c r="BN29" s="2">
        <f>portieri!T27</f>
        <v>6.5</v>
      </c>
      <c r="BO29" s="2">
        <f>portieri!U27</f>
        <v>5.5</v>
      </c>
      <c r="BP29" s="2">
        <f>portieri!V27</f>
        <v>5</v>
      </c>
      <c r="BS29" s="11">
        <v>25</v>
      </c>
      <c r="BT29" s="33">
        <f>portieri!AC27</f>
        <v>2</v>
      </c>
      <c r="BU29" s="33">
        <f>portieri!AD27</f>
        <v>1</v>
      </c>
      <c r="BV29" s="33">
        <f>portieri!AE27</f>
        <v>0</v>
      </c>
      <c r="BW29" s="33">
        <f>portieri!AF27</f>
        <v>0</v>
      </c>
      <c r="BX29" s="33">
        <f>portieri!AG27</f>
        <v>1</v>
      </c>
      <c r="BY29" s="33">
        <f>portieri!AH27</f>
        <v>1</v>
      </c>
      <c r="BZ29" s="33">
        <f>portieri!AI27</f>
        <v>0</v>
      </c>
      <c r="CA29" s="33">
        <f>portieri!AJ27</f>
        <v>4</v>
      </c>
      <c r="CB29" s="33">
        <f>portieri!AK27</f>
        <v>1</v>
      </c>
      <c r="CC29" s="33">
        <f>portieri!AL27</f>
        <v>3</v>
      </c>
      <c r="CD29" s="33">
        <f>portieri!AM27</f>
        <v>1</v>
      </c>
      <c r="CE29" s="33">
        <f>portieri!AN27</f>
        <v>0</v>
      </c>
      <c r="CF29" s="33">
        <f>portieri!AO27</f>
        <v>1</v>
      </c>
      <c r="CG29" s="33">
        <f>portieri!AP27</f>
        <v>2</v>
      </c>
      <c r="CH29" s="33">
        <f>portieri!AQ27</f>
        <v>2</v>
      </c>
      <c r="CI29" s="33">
        <f>portieri!AR27</f>
        <v>0</v>
      </c>
      <c r="CJ29" s="33">
        <f>portieri!AS27</f>
        <v>0</v>
      </c>
      <c r="CK29" s="33">
        <f>portieri!AT27</f>
        <v>0</v>
      </c>
      <c r="CL29" s="33">
        <f>portieri!AU27</f>
        <v>1</v>
      </c>
      <c r="CM29" s="33">
        <f>portieri!AV27</f>
        <v>1</v>
      </c>
      <c r="CP29" s="11">
        <v>25</v>
      </c>
      <c r="CQ29" s="33" t="str">
        <f>IF(squadre!C27=1, BT29, "-")</f>
        <v>-</v>
      </c>
      <c r="CR29" s="33" t="str">
        <f>IF(squadre!D27=1, BU29, "-")</f>
        <v>-</v>
      </c>
      <c r="CS29" s="33" t="str">
        <f>IF(squadre!E27=1, BV29, "-")</f>
        <v>-</v>
      </c>
      <c r="CT29" s="33">
        <f>IF(squadre!F27=1, BW29, "-")</f>
        <v>0</v>
      </c>
      <c r="CU29" s="33">
        <f>IF(squadre!G27=1, BX29, "-")</f>
        <v>1</v>
      </c>
      <c r="CV29" s="33">
        <f>IF(squadre!H27=1, BY29, "-")</f>
        <v>1</v>
      </c>
      <c r="CW29" s="33">
        <f>IF(squadre!I27=1, BZ29, "-")</f>
        <v>0</v>
      </c>
      <c r="CX29" s="33" t="str">
        <f>IF(squadre!J27=1, CA29, "-")</f>
        <v>-</v>
      </c>
      <c r="CY29" s="33" t="str">
        <f>IF(squadre!K27=1, CB29, "-")</f>
        <v>-</v>
      </c>
      <c r="CZ29" s="33" t="str">
        <f>IF(squadre!L27=1, CC29, "-")</f>
        <v>-</v>
      </c>
      <c r="DA29" s="33">
        <f>IF(squadre!M27=1, CD29, "-")</f>
        <v>1</v>
      </c>
      <c r="DB29" s="33">
        <f>IF(squadre!N27=1, CE29, "-")</f>
        <v>0</v>
      </c>
      <c r="DC29" s="33" t="str">
        <f>IF(squadre!O27=1, CF29, "-")</f>
        <v>-</v>
      </c>
      <c r="DD29" s="33" t="str">
        <f>IF(squadre!P27=1, CG29, "-")</f>
        <v>-</v>
      </c>
      <c r="DE29" s="33">
        <f>IF(squadre!Q27=1, CH29, "-")</f>
        <v>2</v>
      </c>
      <c r="DF29" s="33">
        <f>IF(squadre!R27=1, CI29, "-")</f>
        <v>0</v>
      </c>
      <c r="DG29" s="33" t="str">
        <f>IF(squadre!S27=1, CJ29, "-")</f>
        <v>-</v>
      </c>
      <c r="DH29" s="33">
        <f>IF(squadre!T27=1, CK29, "-")</f>
        <v>0</v>
      </c>
      <c r="DI29" s="33">
        <f>IF(squadre!U27=1, CL29, "-")</f>
        <v>1</v>
      </c>
      <c r="DJ29" s="33" t="str">
        <f>IF(squadre!V27=1, CM29, "-")</f>
        <v>-</v>
      </c>
      <c r="DM29" s="11">
        <v>25</v>
      </c>
      <c r="DN29" s="33">
        <f>IF(squadre!C27=0, BT29, "-")</f>
        <v>2</v>
      </c>
      <c r="DO29" s="33">
        <f>IF(squadre!D27=0, BU29, "-")</f>
        <v>1</v>
      </c>
      <c r="DP29" s="33">
        <f>IF(squadre!E27=0, BV29, "-")</f>
        <v>0</v>
      </c>
      <c r="DQ29" s="33" t="str">
        <f>IF(squadre!F27=0, BW29, "-")</f>
        <v>-</v>
      </c>
      <c r="DR29" s="33" t="str">
        <f>IF(squadre!G27=0, BX29, "-")</f>
        <v>-</v>
      </c>
      <c r="DS29" s="33" t="str">
        <f>IF(squadre!H27=0, BY29, "-")</f>
        <v>-</v>
      </c>
      <c r="DT29" s="33" t="str">
        <f>IF(squadre!I27=0, BZ29, "-")</f>
        <v>-</v>
      </c>
      <c r="DU29" s="33">
        <f>IF(squadre!J27=0, CA29, "-")</f>
        <v>4</v>
      </c>
      <c r="DV29" s="33">
        <f>IF(squadre!K27=0, CB29, "-")</f>
        <v>1</v>
      </c>
      <c r="DW29" s="33">
        <f>IF(squadre!L27=0, CC29, "-")</f>
        <v>3</v>
      </c>
      <c r="DX29" s="33" t="str">
        <f>IF(squadre!M27=0, CD29, "-")</f>
        <v>-</v>
      </c>
      <c r="DY29" s="33" t="str">
        <f>IF(squadre!N27=0, CE29, "-")</f>
        <v>-</v>
      </c>
      <c r="DZ29" s="33">
        <f>IF(squadre!O27=0, CF29, "-")</f>
        <v>1</v>
      </c>
      <c r="EA29" s="33">
        <f>IF(squadre!P27=0, CG29, "-")</f>
        <v>2</v>
      </c>
      <c r="EB29" s="33" t="str">
        <f>IF(squadre!Q27=0, CH29, "-")</f>
        <v>-</v>
      </c>
      <c r="EC29" s="33" t="str">
        <f>IF(squadre!R27=0, CI29, "-")</f>
        <v>-</v>
      </c>
      <c r="ED29" s="33">
        <f>IF(squadre!S27=0, CJ29, "-")</f>
        <v>0</v>
      </c>
      <c r="EE29" s="33" t="str">
        <f>IF(squadre!T27=0, CK29, "-")</f>
        <v>-</v>
      </c>
      <c r="EF29" s="33" t="str">
        <f>IF(squadre!U27=0, CL29, "-")</f>
        <v>-</v>
      </c>
      <c r="EG29" s="33">
        <f>IF(squadre!V27=0, CM29, "-")</f>
        <v>1</v>
      </c>
    </row>
    <row r="30" spans="2:137" x14ac:dyDescent="0.25">
      <c r="B30" s="11">
        <v>26</v>
      </c>
      <c r="C30" s="2">
        <f>IF(squadre!$D28=1,portieri!$D28,IF(squadre!$G28=1,portieri!$G28,portieri!$D28))</f>
        <v>6</v>
      </c>
      <c r="D30" s="2">
        <f>IF(squadre!$H28=1,portieri!$H28,IF(squadre!$E28=1,portieri!$E28,portieri!$H28))</f>
        <v>5.5</v>
      </c>
      <c r="E30" s="2">
        <f>IF(squadre!$I28=1,portieri!$I28,IF(squadre!$S28=1,portieri!$S28,portieri!$I28))</f>
        <v>6.5</v>
      </c>
      <c r="F30" s="2">
        <f>IF(squadre!$F28=1,portieri!$F28,IF(squadre!$O28=1,portieri!$O28,portieri!$F28))</f>
        <v>6.5</v>
      </c>
      <c r="G30" s="2">
        <f>IF(squadre!$P28=1,portieri!$P28,IF(squadre!$T28=1,portieri!$T28,portieri!$P28))</f>
        <v>5</v>
      </c>
      <c r="H30" s="2">
        <f>IF(squadre!$C28=1,portieri!$C28,IF(squadre!$F28=1,portieri!$F28,portieri!$C28))</f>
        <v>5.5</v>
      </c>
      <c r="I30" s="2">
        <f>IF(squadre!$D28=1,portieri!$D28,IF(squadre!$I28=1,portieri!$I28,portieri!$D28))</f>
        <v>6</v>
      </c>
      <c r="J30" s="2">
        <f>IF(squadre!$H28=1,portieri!$H28,IF(squadre!$C28=1,portieri!$C28,portieri!$H28))</f>
        <v>5.5</v>
      </c>
      <c r="K30" s="2">
        <f>IF(squadre!$S28=1,portieri!$S28,IF(squadre!$G28=1,portieri!$G28,portieri!$S28))</f>
        <v>6.5</v>
      </c>
      <c r="L30" s="2">
        <f>IF(squadre!$U28=1,portieri!$U28,IF(squadre!$V28=1,portieri!$V28,portieri!$U28))</f>
        <v>6.5</v>
      </c>
      <c r="M30" s="2">
        <f>IF(squadre!$N28=1,portieri!$N28,IF(squadre!$C28=1,portieri!$C28,portieri!$N28))</f>
        <v>5.5</v>
      </c>
      <c r="N30" s="2">
        <f>IF(squadre!$U28=1,portieri!$U28,IF(squadre!$K28=1,portieri!$K28,portieri!$U28))</f>
        <v>6.5</v>
      </c>
      <c r="O30" s="2">
        <f>IF(squadre!$L28=1,portieri!$L28,IF(squadre!$R28=1,portieri!$R28,portieri!$L28))</f>
        <v>6</v>
      </c>
      <c r="P30" s="2">
        <f>IF(squadre!$J28=1,portieri!$J28,IF(squadre!$M28=1,portieri!$M28,portieri!$J28))</f>
        <v>8</v>
      </c>
      <c r="Q30" s="2">
        <f>IF(squadre!$L28=1,portieri!$L28,IF(squadre!$T28=1,portieri!$T28,portieri!$L28))</f>
        <v>6</v>
      </c>
      <c r="R30" s="2">
        <f>IF(squadre!$P28=1,portieri!$P28,IF(squadre!$R28=1,portieri!$R28,portieri!$P28))</f>
        <v>5</v>
      </c>
      <c r="S30" s="2">
        <f>IF(squadre!$N28=1,portieri!$N28,IF(squadre!$E28=1,portieri!$E28,portieri!$N28))</f>
        <v>5.5</v>
      </c>
      <c r="T30" s="2">
        <f>IF(squadre!$N28=1,portieri!$N28,IF(squadre!$O28=1,portieri!$O28,portieri!$N28))</f>
        <v>6.5</v>
      </c>
      <c r="U30" s="2">
        <f>IF(squadre!$V28=1,portieri!$V28,IF(squadre!$R28=1,portieri!$R28,portieri!$V28))</f>
        <v>6.5</v>
      </c>
      <c r="V30" s="2">
        <f>IF(squadre!$D28=1,portieri!$D28,IF(squadre!$M28=1,portieri!$M28,portieri!$D28))</f>
        <v>6</v>
      </c>
      <c r="Y30" s="11">
        <v>26</v>
      </c>
      <c r="Z30" s="33">
        <f>IF(squadre!$D28=1,portieri!$AD28,IF(squadre!$G28=1,portieri!$AG28,portieri!$AD28))</f>
        <v>1</v>
      </c>
      <c r="AA30" s="33">
        <f>IF(squadre!$H28=1,portieri!$AH28,IF(squadre!$E28=1,portieri!$AE28,portieri!$AH28))</f>
        <v>3</v>
      </c>
      <c r="AB30" s="33">
        <f>IF(squadre!$I28=1,portieri!$AI28,IF(squadre!$S28=1,portieri!$AS28,portieri!$AI28))</f>
        <v>0</v>
      </c>
      <c r="AC30" s="33">
        <f>IF(squadre!$F28=1,portieri!$AF28,IF(squadre!$O28=1,portieri!$AO28,portieri!$AF28))</f>
        <v>0</v>
      </c>
      <c r="AD30" s="33">
        <f>IF(squadre!$P28=1,portieri!AP28,IF(squadre!$T28=1,portieri!$AT28,portieri!$AP28))</f>
        <v>2</v>
      </c>
      <c r="AE30" s="33">
        <f>IF(squadre!$C28=1,portieri!$AC28,IF(squadre!$F28=1,portieri!$AF28,portieri!$AC28))</f>
        <v>3</v>
      </c>
      <c r="AF30" s="33">
        <f>IF(squadre!$D28=1,portieri!$AD28,IF(squadre!$I28=1,portieri!$AI28,portieri!$AD28))</f>
        <v>1</v>
      </c>
      <c r="AG30" s="33">
        <f>IF(squadre!$H28=1,portieri!$AH28,IF(squadre!$C28=1,portieri!$AC28,portieri!$AH28))</f>
        <v>3</v>
      </c>
      <c r="AH30" s="33">
        <f>IF(squadre!$S28=1,portieri!$AS28,IF(squadre!$G28=1,portieri!$AG28,portieri!$AS28))</f>
        <v>0</v>
      </c>
      <c r="AI30" s="33">
        <f>IF(squadre!$U28=1,portieri!$AU28,IF(squadre!$V28=1,portieri!$AV28,portieri!$AU28))</f>
        <v>0</v>
      </c>
      <c r="AJ30" s="33">
        <f>IF(squadre!$N28=1,portieri!$AN28,IF(squadre!$C28=1,portieri!$AC28,portieri!$AN28))</f>
        <v>3</v>
      </c>
      <c r="AK30" s="33">
        <f>IF(squadre!$U28=1,portieri!$AU28,IF(squadre!$K28=1,portieri!$AK28,portieri!$AU28))</f>
        <v>0</v>
      </c>
      <c r="AL30" s="33">
        <f>IF(squadre!$L28=1,portieri!$AL28,IF(squadre!$R28=1,portieri!$AR28,portieri!$AL28))</f>
        <v>0</v>
      </c>
      <c r="AM30" s="33">
        <f>IF(squadre!$J28=1,portieri!$AJ28,IF(squadre!$M28=1,portieri!$AM28,portieri!$AJ28))</f>
        <v>1</v>
      </c>
      <c r="AN30" s="33">
        <f>IF(squadre!$L28=1,portieri!$AL28,IF(squadre!$T28=1,portieri!$AT28,portieri!$AL28))</f>
        <v>0</v>
      </c>
      <c r="AO30" s="33">
        <f>IF(squadre!$P28=1,portieri!$AP28,IF(squadre!$R28=1,portieri!$AR28,portieri!$AP28))</f>
        <v>2</v>
      </c>
      <c r="AP30" s="33">
        <f>IF(squadre!$N28=1,portieri!$AN28,IF(squadre!$E28=1,portieri!$AE28,portieri!$AN28))</f>
        <v>3</v>
      </c>
      <c r="AQ30" s="33">
        <f>IF(squadre!$N28=1,portieri!$AN28,IF(squadre!$O28=1,portieri!$AO28,portieri!$AN28))</f>
        <v>0</v>
      </c>
      <c r="AR30" s="33">
        <f>IF(squadre!$V28=1,portieri!$AV28,IF(squadre!$R28=1,portieri!$AR28,portieri!$AV28))</f>
        <v>0</v>
      </c>
      <c r="AS30" s="33">
        <f>IF(squadre!$D28=1,portieri!$AD28,IF(squadre!$M28=1,portieri!$AM28,portieri!$AD28))</f>
        <v>1</v>
      </c>
      <c r="AV30" s="11">
        <v>26</v>
      </c>
      <c r="AW30" s="2">
        <f>portieri!C28</f>
        <v>5.5</v>
      </c>
      <c r="AX30" s="2">
        <f>portieri!D28</f>
        <v>6</v>
      </c>
      <c r="AY30" s="2">
        <f>portieri!E28</f>
        <v>5.5</v>
      </c>
      <c r="AZ30" s="2">
        <f>portieri!F28</f>
        <v>6</v>
      </c>
      <c r="BA30" s="2">
        <f>portieri!G28</f>
        <v>5</v>
      </c>
      <c r="BB30" s="2">
        <f>portieri!H28</f>
        <v>5.5</v>
      </c>
      <c r="BC30" s="2">
        <f>portieri!I28</f>
        <v>6.5</v>
      </c>
      <c r="BD30" s="2">
        <f>portieri!J28</f>
        <v>8</v>
      </c>
      <c r="BE30" s="2">
        <f>portieri!K28</f>
        <v>6.5</v>
      </c>
      <c r="BF30" s="2">
        <f>portieri!L28</f>
        <v>6</v>
      </c>
      <c r="BG30" s="2">
        <f>portieri!M28</f>
        <v>7</v>
      </c>
      <c r="BH30" s="2">
        <f>portieri!N28</f>
        <v>6</v>
      </c>
      <c r="BI30" s="2">
        <f>portieri!O28</f>
        <v>6.5</v>
      </c>
      <c r="BJ30" s="2">
        <f>portieri!P28</f>
        <v>5</v>
      </c>
      <c r="BK30" s="2">
        <f>portieri!Q28</f>
        <v>6</v>
      </c>
      <c r="BL30" s="2">
        <f>portieri!R28</f>
        <v>6.5</v>
      </c>
      <c r="BM30" s="2">
        <f>portieri!S28</f>
        <v>6.5</v>
      </c>
      <c r="BN30" s="2">
        <f>portieri!T28</f>
        <v>5</v>
      </c>
      <c r="BO30" s="2">
        <f>portieri!U28</f>
        <v>6</v>
      </c>
      <c r="BP30" s="2">
        <f>portieri!V28</f>
        <v>6.5</v>
      </c>
      <c r="BS30" s="11">
        <v>26</v>
      </c>
      <c r="BT30" s="33">
        <f>portieri!AC28</f>
        <v>3</v>
      </c>
      <c r="BU30" s="33">
        <f>portieri!AD28</f>
        <v>1</v>
      </c>
      <c r="BV30" s="33">
        <f>portieri!AE28</f>
        <v>3</v>
      </c>
      <c r="BW30" s="33">
        <f>portieri!AF28</f>
        <v>1</v>
      </c>
      <c r="BX30" s="33">
        <f>portieri!AG28</f>
        <v>2</v>
      </c>
      <c r="BY30" s="33">
        <f>portieri!AH28</f>
        <v>2</v>
      </c>
      <c r="BZ30" s="33">
        <f>portieri!AI28</f>
        <v>0</v>
      </c>
      <c r="CA30" s="33">
        <f>portieri!AJ28</f>
        <v>1</v>
      </c>
      <c r="CB30" s="33">
        <f>portieri!AK28</f>
        <v>0</v>
      </c>
      <c r="CC30" s="33">
        <f>portieri!AL28</f>
        <v>0</v>
      </c>
      <c r="CD30" s="33">
        <f>portieri!AM28</f>
        <v>1</v>
      </c>
      <c r="CE30" s="33">
        <f>portieri!AN28</f>
        <v>0</v>
      </c>
      <c r="CF30" s="33">
        <f>portieri!AO28</f>
        <v>0</v>
      </c>
      <c r="CG30" s="33">
        <f>portieri!AP28</f>
        <v>2</v>
      </c>
      <c r="CH30" s="33">
        <f>portieri!AQ28</f>
        <v>2</v>
      </c>
      <c r="CI30" s="33">
        <f>portieri!AR28</f>
        <v>2</v>
      </c>
      <c r="CJ30" s="33">
        <f>portieri!AS28</f>
        <v>0</v>
      </c>
      <c r="CK30" s="33">
        <f>portieri!AT28</f>
        <v>3</v>
      </c>
      <c r="CL30" s="33">
        <f>portieri!AU28</f>
        <v>4</v>
      </c>
      <c r="CM30" s="33">
        <f>portieri!AV28</f>
        <v>0</v>
      </c>
      <c r="CP30" s="11">
        <v>26</v>
      </c>
      <c r="CQ30" s="33">
        <f>IF(squadre!C28=1, BT30, "-")</f>
        <v>3</v>
      </c>
      <c r="CR30" s="33">
        <f>IF(squadre!D28=1, BU30, "-")</f>
        <v>1</v>
      </c>
      <c r="CS30" s="33">
        <f>IF(squadre!E28=1, BV30, "-")</f>
        <v>3</v>
      </c>
      <c r="CT30" s="33" t="str">
        <f>IF(squadre!F28=1, BW30, "-")</f>
        <v>-</v>
      </c>
      <c r="CU30" s="33" t="str">
        <f>IF(squadre!G28=1, BX30, "-")</f>
        <v>-</v>
      </c>
      <c r="CV30" s="33" t="str">
        <f>IF(squadre!H28=1, BY30, "-")</f>
        <v>-</v>
      </c>
      <c r="CW30" s="33" t="str">
        <f>IF(squadre!I28=1, BZ30, "-")</f>
        <v>-</v>
      </c>
      <c r="CX30" s="33">
        <f>IF(squadre!J28=1, CA30, "-")</f>
        <v>1</v>
      </c>
      <c r="CY30" s="33">
        <f>IF(squadre!K28=1, CB30, "-")</f>
        <v>0</v>
      </c>
      <c r="CZ30" s="33">
        <f>IF(squadre!L28=1, CC30, "-")</f>
        <v>0</v>
      </c>
      <c r="DA30" s="33" t="str">
        <f>IF(squadre!M28=1, CD30, "-")</f>
        <v>-</v>
      </c>
      <c r="DB30" s="33" t="str">
        <f>IF(squadre!N28=1, CE30, "-")</f>
        <v>-</v>
      </c>
      <c r="DC30" s="33">
        <f>IF(squadre!O28=1, CF30, "-")</f>
        <v>0</v>
      </c>
      <c r="DD30" s="33">
        <f>IF(squadre!P28=1, CG30, "-")</f>
        <v>2</v>
      </c>
      <c r="DE30" s="33" t="str">
        <f>IF(squadre!Q28=1, CH30, "-")</f>
        <v>-</v>
      </c>
      <c r="DF30" s="33" t="str">
        <f>IF(squadre!R28=1, CI30, "-")</f>
        <v>-</v>
      </c>
      <c r="DG30" s="33">
        <f>IF(squadre!S28=1, CJ30, "-")</f>
        <v>0</v>
      </c>
      <c r="DH30" s="33" t="str">
        <f>IF(squadre!T28=1, CK30, "-")</f>
        <v>-</v>
      </c>
      <c r="DI30" s="33" t="str">
        <f>IF(squadre!U28=1, CL30, "-")</f>
        <v>-</v>
      </c>
      <c r="DJ30" s="33">
        <f>IF(squadre!V28=1, CM30, "-")</f>
        <v>0</v>
      </c>
      <c r="DM30" s="11">
        <v>26</v>
      </c>
      <c r="DN30" s="33" t="str">
        <f>IF(squadre!C28=0, BT30, "-")</f>
        <v>-</v>
      </c>
      <c r="DO30" s="33" t="str">
        <f>IF(squadre!D28=0, BU30, "-")</f>
        <v>-</v>
      </c>
      <c r="DP30" s="33" t="str">
        <f>IF(squadre!E28=0, BV30, "-")</f>
        <v>-</v>
      </c>
      <c r="DQ30" s="33">
        <f>IF(squadre!F28=0, BW30, "-")</f>
        <v>1</v>
      </c>
      <c r="DR30" s="33">
        <f>IF(squadre!G28=0, BX30, "-")</f>
        <v>2</v>
      </c>
      <c r="DS30" s="33">
        <f>IF(squadre!H28=0, BY30, "-")</f>
        <v>2</v>
      </c>
      <c r="DT30" s="33">
        <f>IF(squadre!I28=0, BZ30, "-")</f>
        <v>0</v>
      </c>
      <c r="DU30" s="33" t="str">
        <f>IF(squadre!J28=0, CA30, "-")</f>
        <v>-</v>
      </c>
      <c r="DV30" s="33" t="str">
        <f>IF(squadre!K28=0, CB30, "-")</f>
        <v>-</v>
      </c>
      <c r="DW30" s="33" t="str">
        <f>IF(squadre!L28=0, CC30, "-")</f>
        <v>-</v>
      </c>
      <c r="DX30" s="33">
        <f>IF(squadre!M28=0, CD30, "-")</f>
        <v>1</v>
      </c>
      <c r="DY30" s="33">
        <f>IF(squadre!N28=0, CE30, "-")</f>
        <v>0</v>
      </c>
      <c r="DZ30" s="33" t="str">
        <f>IF(squadre!O28=0, CF30, "-")</f>
        <v>-</v>
      </c>
      <c r="EA30" s="33" t="str">
        <f>IF(squadre!P28=0, CG30, "-")</f>
        <v>-</v>
      </c>
      <c r="EB30" s="33">
        <f>IF(squadre!Q28=0, CH30, "-")</f>
        <v>2</v>
      </c>
      <c r="EC30" s="33">
        <f>IF(squadre!R28=0, CI30, "-")</f>
        <v>2</v>
      </c>
      <c r="ED30" s="33" t="str">
        <f>IF(squadre!S28=0, CJ30, "-")</f>
        <v>-</v>
      </c>
      <c r="EE30" s="33">
        <f>IF(squadre!T28=0, CK30, "-")</f>
        <v>3</v>
      </c>
      <c r="EF30" s="33">
        <f>IF(squadre!U28=0, CL30, "-")</f>
        <v>4</v>
      </c>
      <c r="EG30" s="33" t="str">
        <f>IF(squadre!V28=0, CM30, "-")</f>
        <v>-</v>
      </c>
    </row>
    <row r="31" spans="2:137" x14ac:dyDescent="0.25">
      <c r="B31" s="11">
        <v>27</v>
      </c>
      <c r="C31" s="2">
        <f>IF(squadre!$D29=1,portieri!$D29,IF(squadre!$G29=1,portieri!$G29,portieri!$D29))</f>
        <v>6</v>
      </c>
      <c r="D31" s="2">
        <f>IF(squadre!$H29=1,portieri!$H29,IF(squadre!$E29=1,portieri!$E29,portieri!$H29))</f>
        <v>5.5</v>
      </c>
      <c r="E31" s="2">
        <f>IF(squadre!$I29=1,portieri!$I29,IF(squadre!$S29=1,portieri!$S29,portieri!$I29))</f>
        <v>6.5</v>
      </c>
      <c r="F31" s="2">
        <f>IF(squadre!$F29=1,portieri!$F29,IF(squadre!$O29=1,portieri!$O29,portieri!$F29))</f>
        <v>6</v>
      </c>
      <c r="G31" s="2">
        <f>IF(squadre!$P29=1,portieri!$P29,IF(squadre!$T29=1,portieri!$T29,portieri!$P29))</f>
        <v>5</v>
      </c>
      <c r="H31" s="2">
        <f>IF(squadre!$C29=1,portieri!$C29,IF(squadre!$F29=1,portieri!$F29,portieri!$C29))</f>
        <v>6</v>
      </c>
      <c r="I31" s="2">
        <f>IF(squadre!$D29=1,portieri!$D29,IF(squadre!$I29=1,portieri!$I29,portieri!$D29))</f>
        <v>6</v>
      </c>
      <c r="J31" s="2">
        <f>IF(squadre!$H29=1,portieri!$H29,IF(squadre!$C29=1,portieri!$C29,portieri!$H29))</f>
        <v>5.5</v>
      </c>
      <c r="K31" s="2">
        <f>IF(squadre!$S29=1,portieri!$S29,IF(squadre!$G29=1,portieri!$G29,portieri!$S29))</f>
        <v>6.5</v>
      </c>
      <c r="L31" s="2">
        <f>IF(squadre!$U29=1,portieri!$U29,IF(squadre!$V29=1,portieri!$V29,portieri!$U29))</f>
        <v>6</v>
      </c>
      <c r="M31" s="2">
        <f>IF(squadre!$N29=1,portieri!$N29,IF(squadre!$C29=1,portieri!$C29,portieri!$N29))</f>
        <v>7</v>
      </c>
      <c r="N31" s="2">
        <f>IF(squadre!$U29=1,portieri!$U29,IF(squadre!$K29=1,portieri!$K29,portieri!$U29))</f>
        <v>6</v>
      </c>
      <c r="O31" s="2">
        <f>IF(squadre!$L29=1,portieri!$L29,IF(squadre!$R29=1,portieri!$R29,portieri!$L29))</f>
        <v>8</v>
      </c>
      <c r="P31" s="2">
        <f>IF(squadre!$J29=1,portieri!$J29,IF(squadre!$M29=1,portieri!$M29,portieri!$J29))</f>
        <v>6</v>
      </c>
      <c r="Q31" s="2">
        <f>IF(squadre!$L29=1,portieri!$L29,IF(squadre!$T29=1,portieri!$T29,portieri!$L29))</f>
        <v>5</v>
      </c>
      <c r="R31" s="2">
        <f>IF(squadre!$P29=1,portieri!$P29,IF(squadre!$R29=1,portieri!$R29,portieri!$P29))</f>
        <v>8</v>
      </c>
      <c r="S31" s="2">
        <f>IF(squadre!$N29=1,portieri!$N29,IF(squadre!$E29=1,portieri!$E29,portieri!$N29))</f>
        <v>7</v>
      </c>
      <c r="T31" s="2">
        <f>IF(squadre!$N29=1,portieri!$N29,IF(squadre!$O29=1,portieri!$O29,portieri!$N29))</f>
        <v>7</v>
      </c>
      <c r="U31" s="2">
        <f>IF(squadre!$V29=1,portieri!$V29,IF(squadre!$R29=1,portieri!$R29,portieri!$V29))</f>
        <v>8</v>
      </c>
      <c r="V31" s="2">
        <f>IF(squadre!$D29=1,portieri!$D29,IF(squadre!$M29=1,portieri!$M29,portieri!$D29))</f>
        <v>6</v>
      </c>
      <c r="Y31" s="11">
        <v>27</v>
      </c>
      <c r="Z31" s="33">
        <f>IF(squadre!$D29=1,portieri!$AD29,IF(squadre!$G29=1,portieri!$AG29,portieri!$AD29))</f>
        <v>0</v>
      </c>
      <c r="AA31" s="33">
        <f>IF(squadre!$H29=1,portieri!$AH29,IF(squadre!$E29=1,portieri!$AE29,portieri!$AH29))</f>
        <v>1</v>
      </c>
      <c r="AB31" s="33">
        <f>IF(squadre!$I29=1,portieri!$AI29,IF(squadre!$S29=1,portieri!$AS29,portieri!$AI29))</f>
        <v>0</v>
      </c>
      <c r="AC31" s="33">
        <f>IF(squadre!$F29=1,portieri!$AF29,IF(squadre!$O29=1,portieri!$AO29,portieri!$AF29))</f>
        <v>3</v>
      </c>
      <c r="AD31" s="33">
        <f>IF(squadre!$P29=1,portieri!AP29,IF(squadre!$T29=1,portieri!$AT29,portieri!$AP29))</f>
        <v>2</v>
      </c>
      <c r="AE31" s="33">
        <f>IF(squadre!$C29=1,portieri!$AC29,IF(squadre!$F29=1,portieri!$AF29,portieri!$AC29))</f>
        <v>3</v>
      </c>
      <c r="AF31" s="33">
        <f>IF(squadre!$D29=1,portieri!$AD29,IF(squadre!$I29=1,portieri!$AI29,portieri!$AD29))</f>
        <v>0</v>
      </c>
      <c r="AG31" s="33">
        <f>IF(squadre!$H29=1,portieri!$AH29,IF(squadre!$C29=1,portieri!$AC29,portieri!$AH29))</f>
        <v>1</v>
      </c>
      <c r="AH31" s="33">
        <f>IF(squadre!$S29=1,portieri!$AS29,IF(squadre!$G29=1,portieri!$AG29,portieri!$AS29))</f>
        <v>0</v>
      </c>
      <c r="AI31" s="33">
        <f>IF(squadre!$U29=1,portieri!$AU29,IF(squadre!$V29=1,portieri!$AV29,portieri!$AU29))</f>
        <v>0</v>
      </c>
      <c r="AJ31" s="33">
        <f>IF(squadre!$N29=1,portieri!$AN29,IF(squadre!$C29=1,portieri!$AC29,portieri!$AN29))</f>
        <v>1</v>
      </c>
      <c r="AK31" s="33">
        <f>IF(squadre!$U29=1,portieri!$AU29,IF(squadre!$K29=1,portieri!$AK29,portieri!$AU29))</f>
        <v>0</v>
      </c>
      <c r="AL31" s="33">
        <f>IF(squadre!$L29=1,portieri!$AL29,IF(squadre!$R29=1,portieri!$AR29,portieri!$AL29))</f>
        <v>1</v>
      </c>
      <c r="AM31" s="33">
        <f>IF(squadre!$J29=1,portieri!$AJ29,IF(squadre!$M29=1,portieri!$AM29,portieri!$AJ29))</f>
        <v>0</v>
      </c>
      <c r="AN31" s="33">
        <f>IF(squadre!$L29=1,portieri!$AL29,IF(squadre!$T29=1,portieri!$AT29,portieri!$AL29))</f>
        <v>2</v>
      </c>
      <c r="AO31" s="33">
        <f>IF(squadre!$P29=1,portieri!$AP29,IF(squadre!$R29=1,portieri!$AR29,portieri!$AP29))</f>
        <v>1</v>
      </c>
      <c r="AP31" s="33">
        <f>IF(squadre!$N29=1,portieri!$AN29,IF(squadre!$E29=1,portieri!$AE29,portieri!$AN29))</f>
        <v>1</v>
      </c>
      <c r="AQ31" s="33">
        <f>IF(squadre!$N29=1,portieri!$AN29,IF(squadre!$O29=1,portieri!$AO29,portieri!$AN29))</f>
        <v>1</v>
      </c>
      <c r="AR31" s="33">
        <f>IF(squadre!$V29=1,portieri!$AV29,IF(squadre!$R29=1,portieri!$AR29,portieri!$AV29))</f>
        <v>1</v>
      </c>
      <c r="AS31" s="33">
        <f>IF(squadre!$D29=1,portieri!$AD29,IF(squadre!$M29=1,portieri!$AM29,portieri!$AD29))</f>
        <v>0</v>
      </c>
      <c r="AV31" s="11">
        <v>27</v>
      </c>
      <c r="AW31" s="2">
        <f>portieri!C29</f>
        <v>6.5</v>
      </c>
      <c r="AX31" s="2">
        <f>portieri!D29</f>
        <v>6</v>
      </c>
      <c r="AY31" s="2">
        <f>portieri!E29</f>
        <v>6</v>
      </c>
      <c r="AZ31" s="2">
        <f>portieri!F29</f>
        <v>6</v>
      </c>
      <c r="BA31" s="2">
        <f>portieri!G29</f>
        <v>6</v>
      </c>
      <c r="BB31" s="2">
        <f>portieri!H29</f>
        <v>5.5</v>
      </c>
      <c r="BC31" s="2">
        <f>portieri!I29</f>
        <v>5.5</v>
      </c>
      <c r="BD31" s="2">
        <f>portieri!J29</f>
        <v>7</v>
      </c>
      <c r="BE31" s="2">
        <f>portieri!K29</f>
        <v>6</v>
      </c>
      <c r="BF31" s="2">
        <f>portieri!L29</f>
        <v>6</v>
      </c>
      <c r="BG31" s="2">
        <f>portieri!M29</f>
        <v>6</v>
      </c>
      <c r="BH31" s="2">
        <f>portieri!N29</f>
        <v>7</v>
      </c>
      <c r="BI31" s="2">
        <f>portieri!O29</f>
        <v>6.5</v>
      </c>
      <c r="BJ31" s="2">
        <f>portieri!P29</f>
        <v>5.5</v>
      </c>
      <c r="BK31" s="2">
        <f>portieri!Q29</f>
        <v>6.5</v>
      </c>
      <c r="BL31" s="2">
        <f>portieri!R29</f>
        <v>8</v>
      </c>
      <c r="BM31" s="2">
        <f>portieri!S29</f>
        <v>6.5</v>
      </c>
      <c r="BN31" s="2">
        <f>portieri!T29</f>
        <v>5</v>
      </c>
      <c r="BO31" s="2">
        <f>portieri!U29</f>
        <v>6</v>
      </c>
      <c r="BP31" s="2">
        <f>portieri!V29</f>
        <v>6</v>
      </c>
      <c r="BS31" s="11">
        <v>27</v>
      </c>
      <c r="BT31" s="33">
        <f>portieri!AC29</f>
        <v>0</v>
      </c>
      <c r="BU31" s="33">
        <f>portieri!AD29</f>
        <v>0</v>
      </c>
      <c r="BV31" s="33">
        <f>portieri!AE29</f>
        <v>3</v>
      </c>
      <c r="BW31" s="33">
        <f>portieri!AF29</f>
        <v>3</v>
      </c>
      <c r="BX31" s="33">
        <f>portieri!AG29</f>
        <v>2</v>
      </c>
      <c r="BY31" s="33">
        <f>portieri!AH29</f>
        <v>1</v>
      </c>
      <c r="BZ31" s="33">
        <f>portieri!AI29</f>
        <v>3</v>
      </c>
      <c r="CA31" s="33">
        <f>portieri!AJ29</f>
        <v>2</v>
      </c>
      <c r="CB31" s="33">
        <f>portieri!AK29</f>
        <v>1</v>
      </c>
      <c r="CC31" s="33">
        <f>portieri!AL29</f>
        <v>3</v>
      </c>
      <c r="CD31" s="33">
        <f>portieri!AM29</f>
        <v>0</v>
      </c>
      <c r="CE31" s="33">
        <f>portieri!AN29</f>
        <v>1</v>
      </c>
      <c r="CF31" s="33">
        <f>portieri!AO29</f>
        <v>0</v>
      </c>
      <c r="CG31" s="33">
        <f>portieri!AP29</f>
        <v>1</v>
      </c>
      <c r="CH31" s="33">
        <f>portieri!AQ29</f>
        <v>1</v>
      </c>
      <c r="CI31" s="33">
        <f>portieri!AR29</f>
        <v>1</v>
      </c>
      <c r="CJ31" s="33">
        <f>portieri!AS29</f>
        <v>0</v>
      </c>
      <c r="CK31" s="33">
        <f>portieri!AT29</f>
        <v>2</v>
      </c>
      <c r="CL31" s="33">
        <f>portieri!AU29</f>
        <v>0</v>
      </c>
      <c r="CM31" s="33">
        <f>portieri!AV29</f>
        <v>0</v>
      </c>
      <c r="CP31" s="11">
        <v>27</v>
      </c>
      <c r="CQ31" s="33" t="str">
        <f>IF(squadre!C29=1, BT31, "-")</f>
        <v>-</v>
      </c>
      <c r="CR31" s="33">
        <f>IF(squadre!D29=1, BU31, "-")</f>
        <v>0</v>
      </c>
      <c r="CS31" s="33" t="str">
        <f>IF(squadre!E29=1, BV31, "-")</f>
        <v>-</v>
      </c>
      <c r="CT31" s="33">
        <f>IF(squadre!F29=1, BW31, "-")</f>
        <v>3</v>
      </c>
      <c r="CU31" s="33" t="str">
        <f>IF(squadre!G29=1, BX31, "-")</f>
        <v>-</v>
      </c>
      <c r="CV31" s="33">
        <f>IF(squadre!H29=1, BY31, "-")</f>
        <v>1</v>
      </c>
      <c r="CW31" s="33" t="str">
        <f>IF(squadre!I29=1, BZ31, "-")</f>
        <v>-</v>
      </c>
      <c r="CX31" s="33" t="str">
        <f>IF(squadre!J29=1, CA31, "-")</f>
        <v>-</v>
      </c>
      <c r="CY31" s="33" t="str">
        <f>IF(squadre!K29=1, CB31, "-")</f>
        <v>-</v>
      </c>
      <c r="CZ31" s="33" t="str">
        <f>IF(squadre!L29=1, CC31, "-")</f>
        <v>-</v>
      </c>
      <c r="DA31" s="33">
        <f>IF(squadre!M29=1, CD31, "-")</f>
        <v>0</v>
      </c>
      <c r="DB31" s="33">
        <f>IF(squadre!N29=1, CE31, "-")</f>
        <v>1</v>
      </c>
      <c r="DC31" s="33" t="str">
        <f>IF(squadre!O29=1, CF31, "-")</f>
        <v>-</v>
      </c>
      <c r="DD31" s="33" t="str">
        <f>IF(squadre!P29=1, CG31, "-")</f>
        <v>-</v>
      </c>
      <c r="DE31" s="33">
        <f>IF(squadre!Q29=1, CH31, "-")</f>
        <v>1</v>
      </c>
      <c r="DF31" s="33">
        <f>IF(squadre!R29=1, CI31, "-")</f>
        <v>1</v>
      </c>
      <c r="DG31" s="33">
        <f>IF(squadre!S29=1, CJ31, "-")</f>
        <v>0</v>
      </c>
      <c r="DH31" s="33">
        <f>IF(squadre!T29=1, CK31, "-")</f>
        <v>2</v>
      </c>
      <c r="DI31" s="33">
        <f>IF(squadre!U29=1, CL31, "-")</f>
        <v>0</v>
      </c>
      <c r="DJ31" s="33" t="str">
        <f>IF(squadre!V29=1, CM31, "-")</f>
        <v>-</v>
      </c>
      <c r="DM31" s="11">
        <v>27</v>
      </c>
      <c r="DN31" s="33">
        <f>IF(squadre!C29=0, BT31, "-")</f>
        <v>0</v>
      </c>
      <c r="DO31" s="33" t="str">
        <f>IF(squadre!D29=0, BU31, "-")</f>
        <v>-</v>
      </c>
      <c r="DP31" s="33">
        <f>IF(squadre!E29=0, BV31, "-")</f>
        <v>3</v>
      </c>
      <c r="DQ31" s="33" t="str">
        <f>IF(squadre!F29=0, BW31, "-")</f>
        <v>-</v>
      </c>
      <c r="DR31" s="33">
        <f>IF(squadre!G29=0, BX31, "-")</f>
        <v>2</v>
      </c>
      <c r="DS31" s="33" t="str">
        <f>IF(squadre!H29=0, BY31, "-")</f>
        <v>-</v>
      </c>
      <c r="DT31" s="33">
        <f>IF(squadre!I29=0, BZ31, "-")</f>
        <v>3</v>
      </c>
      <c r="DU31" s="33">
        <f>IF(squadre!J29=0, CA31, "-")</f>
        <v>2</v>
      </c>
      <c r="DV31" s="33">
        <f>IF(squadre!K29=0, CB31, "-")</f>
        <v>1</v>
      </c>
      <c r="DW31" s="33">
        <f>IF(squadre!L29=0, CC31, "-")</f>
        <v>3</v>
      </c>
      <c r="DX31" s="33" t="str">
        <f>IF(squadre!M29=0, CD31, "-")</f>
        <v>-</v>
      </c>
      <c r="DY31" s="33" t="str">
        <f>IF(squadre!N29=0, CE31, "-")</f>
        <v>-</v>
      </c>
      <c r="DZ31" s="33">
        <f>IF(squadre!O29=0, CF31, "-")</f>
        <v>0</v>
      </c>
      <c r="EA31" s="33">
        <f>IF(squadre!P29=0, CG31, "-")</f>
        <v>1</v>
      </c>
      <c r="EB31" s="33" t="str">
        <f>IF(squadre!Q29=0, CH31, "-")</f>
        <v>-</v>
      </c>
      <c r="EC31" s="33" t="str">
        <f>IF(squadre!R29=0, CI31, "-")</f>
        <v>-</v>
      </c>
      <c r="ED31" s="33" t="str">
        <f>IF(squadre!S29=0, CJ31, "-")</f>
        <v>-</v>
      </c>
      <c r="EE31" s="33" t="str">
        <f>IF(squadre!T29=0, CK31, "-")</f>
        <v>-</v>
      </c>
      <c r="EF31" s="33" t="str">
        <f>IF(squadre!U29=0, CL31, "-")</f>
        <v>-</v>
      </c>
      <c r="EG31" s="33">
        <f>IF(squadre!V29=0, CM31, "-")</f>
        <v>0</v>
      </c>
    </row>
    <row r="32" spans="2:137" x14ac:dyDescent="0.25">
      <c r="B32" s="11">
        <v>28</v>
      </c>
      <c r="C32" s="2">
        <f>IF(squadre!$D30=1,portieri!$D30,IF(squadre!$G30=1,portieri!$G30,portieri!$D30))</f>
        <v>7.5</v>
      </c>
      <c r="D32" s="2">
        <f>IF(squadre!$H30=1,portieri!$H30,IF(squadre!$E30=1,portieri!$E30,portieri!$H30))</f>
        <v>6</v>
      </c>
      <c r="E32" s="2">
        <f>IF(squadre!$I30=1,portieri!$I30,IF(squadre!$S30=1,portieri!$S30,portieri!$I30))</f>
        <v>6</v>
      </c>
      <c r="F32" s="2">
        <f>IF(squadre!$F30=1,portieri!$F30,IF(squadre!$O30=1,portieri!$O30,portieri!$F30))</f>
        <v>5.5</v>
      </c>
      <c r="G32" s="2">
        <f>IF(squadre!$P30=1,portieri!$P30,IF(squadre!$T30=1,portieri!$T30,portieri!$P30))</f>
        <v>6.5</v>
      </c>
      <c r="H32" s="2">
        <f>IF(squadre!$C30=1,portieri!$C30,IF(squadre!$F30=1,portieri!$F30,portieri!$C30))</f>
        <v>6</v>
      </c>
      <c r="I32" s="2">
        <f>IF(squadre!$D30=1,portieri!$D30,IF(squadre!$I30=1,portieri!$I30,portieri!$D30))</f>
        <v>6</v>
      </c>
      <c r="J32" s="2">
        <f>IF(squadre!$H30=1,portieri!$H30,IF(squadre!$C30=1,portieri!$C30,portieri!$H30))</f>
        <v>6</v>
      </c>
      <c r="K32" s="2">
        <f>IF(squadre!$S30=1,portieri!$S30,IF(squadre!$G30=1,portieri!$G30,portieri!$S30))</f>
        <v>7.5</v>
      </c>
      <c r="L32" s="2">
        <f>IF(squadre!$U30=1,portieri!$U30,IF(squadre!$V30=1,portieri!$V30,portieri!$U30))</f>
        <v>6</v>
      </c>
      <c r="M32" s="2">
        <f>IF(squadre!$N30=1,portieri!$N30,IF(squadre!$C30=1,portieri!$C30,portieri!$N30))</f>
        <v>6</v>
      </c>
      <c r="N32" s="2">
        <f>IF(squadre!$U30=1,portieri!$U30,IF(squadre!$K30=1,portieri!$K30,portieri!$U30))</f>
        <v>6</v>
      </c>
      <c r="O32" s="2">
        <f>IF(squadre!$L30=1,portieri!$L30,IF(squadre!$R30=1,portieri!$R30,portieri!$L30))</f>
        <v>5.5</v>
      </c>
      <c r="P32" s="2">
        <f>IF(squadre!$J30=1,portieri!$J30,IF(squadre!$M30=1,portieri!$M30,portieri!$J30))</f>
        <v>6</v>
      </c>
      <c r="Q32" s="2">
        <f>IF(squadre!$L30=1,portieri!$L30,IF(squadre!$T30=1,portieri!$T30,portieri!$L30))</f>
        <v>5.5</v>
      </c>
      <c r="R32" s="2">
        <f>IF(squadre!$P30=1,portieri!$P30,IF(squadre!$R30=1,portieri!$R30,portieri!$P30))</f>
        <v>6.5</v>
      </c>
      <c r="S32" s="2">
        <f>IF(squadre!$N30=1,portieri!$N30,IF(squadre!$E30=1,portieri!$E30,portieri!$N30))</f>
        <v>6</v>
      </c>
      <c r="T32" s="2">
        <f>IF(squadre!$N30=1,portieri!$N30,IF(squadre!$O30=1,portieri!$O30,portieri!$N30))</f>
        <v>5.5</v>
      </c>
      <c r="U32" s="2">
        <f>IF(squadre!$V30=1,portieri!$V30,IF(squadre!$R30=1,portieri!$R30,portieri!$V30))</f>
        <v>6</v>
      </c>
      <c r="V32" s="2">
        <f>IF(squadre!$D30=1,portieri!$D30,IF(squadre!$M30=1,portieri!$M30,portieri!$D30))</f>
        <v>7</v>
      </c>
      <c r="Y32" s="11">
        <v>28</v>
      </c>
      <c r="Z32" s="33">
        <f>IF(squadre!$D30=1,portieri!$AD30,IF(squadre!$G30=1,portieri!$AG30,portieri!$AD30))</f>
        <v>0</v>
      </c>
      <c r="AA32" s="33">
        <f>IF(squadre!$H30=1,portieri!$AH30,IF(squadre!$E30=1,portieri!$AE30,portieri!$AH30))</f>
        <v>1</v>
      </c>
      <c r="AB32" s="33">
        <f>IF(squadre!$I30=1,portieri!$AI30,IF(squadre!$S30=1,portieri!$AS30,portieri!$AI30))</f>
        <v>2</v>
      </c>
      <c r="AC32" s="33">
        <f>IF(squadre!$F30=1,portieri!$AF30,IF(squadre!$O30=1,portieri!$AO30,portieri!$AF30))</f>
        <v>2</v>
      </c>
      <c r="AD32" s="33">
        <f>IF(squadre!$P30=1,portieri!AP30,IF(squadre!$T30=1,portieri!$AT30,portieri!$AP30))</f>
        <v>1</v>
      </c>
      <c r="AE32" s="33">
        <f>IF(squadre!$C30=1,portieri!$AC30,IF(squadre!$F30=1,portieri!$AF30,portieri!$AC30))</f>
        <v>1</v>
      </c>
      <c r="AF32" s="33">
        <f>IF(squadre!$D30=1,portieri!$AD30,IF(squadre!$I30=1,portieri!$AI30,portieri!$AD30))</f>
        <v>2</v>
      </c>
      <c r="AG32" s="33">
        <f>IF(squadre!$H30=1,portieri!$AH30,IF(squadre!$C30=1,portieri!$AC30,portieri!$AH30))</f>
        <v>1</v>
      </c>
      <c r="AH32" s="33">
        <f>IF(squadre!$S30=1,portieri!$AS30,IF(squadre!$G30=1,portieri!$AG30,portieri!$AS30))</f>
        <v>0</v>
      </c>
      <c r="AI32" s="33">
        <f>IF(squadre!$U30=1,portieri!$AU30,IF(squadre!$V30=1,portieri!$AV30,portieri!$AU30))</f>
        <v>1</v>
      </c>
      <c r="AJ32" s="33">
        <f>IF(squadre!$N30=1,portieri!$AN30,IF(squadre!$C30=1,portieri!$AC30,portieri!$AN30))</f>
        <v>1</v>
      </c>
      <c r="AK32" s="33">
        <f>IF(squadre!$U30=1,portieri!$AU30,IF(squadre!$K30=1,portieri!$AK30,portieri!$AU30))</f>
        <v>0</v>
      </c>
      <c r="AL32" s="33">
        <f>IF(squadre!$L30=1,portieri!$AL30,IF(squadre!$R30=1,portieri!$AR30,portieri!$AL30))</f>
        <v>2</v>
      </c>
      <c r="AM32" s="33">
        <f>IF(squadre!$J30=1,portieri!$AJ30,IF(squadre!$M30=1,portieri!$AM30,portieri!$AJ30))</f>
        <v>1</v>
      </c>
      <c r="AN32" s="33">
        <f>IF(squadre!$L30=1,portieri!$AL30,IF(squadre!$T30=1,portieri!$AT30,portieri!$AL30))</f>
        <v>2</v>
      </c>
      <c r="AO32" s="33">
        <f>IF(squadre!$P30=1,portieri!$AP30,IF(squadre!$R30=1,portieri!$AR30,portieri!$AP30))</f>
        <v>1</v>
      </c>
      <c r="AP32" s="33">
        <f>IF(squadre!$N30=1,portieri!$AN30,IF(squadre!$E30=1,portieri!$AE30,portieri!$AN30))</f>
        <v>1</v>
      </c>
      <c r="AQ32" s="33">
        <f>IF(squadre!$N30=1,portieri!$AN30,IF(squadre!$O30=1,portieri!$AO30,portieri!$AN30))</f>
        <v>2</v>
      </c>
      <c r="AR32" s="33">
        <f>IF(squadre!$V30=1,portieri!$AV30,IF(squadre!$R30=1,portieri!$AR30,portieri!$AV30))</f>
        <v>1</v>
      </c>
      <c r="AS32" s="33">
        <f>IF(squadre!$D30=1,portieri!$AD30,IF(squadre!$M30=1,portieri!$AM30,portieri!$AD30))</f>
        <v>0</v>
      </c>
      <c r="AV32" s="11">
        <v>28</v>
      </c>
      <c r="AW32" s="2">
        <f>portieri!C30</f>
        <v>6</v>
      </c>
      <c r="AX32" s="2">
        <f>portieri!D30</f>
        <v>7</v>
      </c>
      <c r="AY32" s="2">
        <f>portieri!E30</f>
        <v>6</v>
      </c>
      <c r="AZ32" s="2">
        <f>portieri!F30</f>
        <v>6.5</v>
      </c>
      <c r="BA32" s="2">
        <f>portieri!G30</f>
        <v>7.5</v>
      </c>
      <c r="BB32" s="2">
        <f>portieri!H30</f>
        <v>7</v>
      </c>
      <c r="BC32" s="2">
        <f>portieri!I30</f>
        <v>6</v>
      </c>
      <c r="BD32" s="2">
        <f>portieri!J30</f>
        <v>6</v>
      </c>
      <c r="BE32" s="2">
        <f>portieri!K30</f>
        <v>6</v>
      </c>
      <c r="BF32" s="2">
        <f>portieri!L30</f>
        <v>5.5</v>
      </c>
      <c r="BG32" s="2">
        <f>portieri!M30</f>
        <v>6.5</v>
      </c>
      <c r="BH32" s="2">
        <f>portieri!N30</f>
        <v>4</v>
      </c>
      <c r="BI32" s="2">
        <f>portieri!O30</f>
        <v>5.5</v>
      </c>
      <c r="BJ32" s="2">
        <f>portieri!P30</f>
        <v>6.5</v>
      </c>
      <c r="BK32" s="2">
        <f>portieri!Q30</f>
        <v>6</v>
      </c>
      <c r="BL32" s="2">
        <f>portieri!R30</f>
        <v>5.5</v>
      </c>
      <c r="BM32" s="2">
        <f>portieri!S30</f>
        <v>6.5</v>
      </c>
      <c r="BN32" s="2">
        <f>portieri!T30</f>
        <v>6</v>
      </c>
      <c r="BO32" s="2">
        <f>portieri!U30</f>
        <v>5</v>
      </c>
      <c r="BP32" s="2">
        <f>portieri!V30</f>
        <v>6</v>
      </c>
      <c r="BS32" s="11">
        <v>28</v>
      </c>
      <c r="BT32" s="33">
        <f>portieri!AC30</f>
        <v>1</v>
      </c>
      <c r="BU32" s="33">
        <f>portieri!AD30</f>
        <v>0</v>
      </c>
      <c r="BV32" s="33">
        <f>portieri!AE30</f>
        <v>1</v>
      </c>
      <c r="BW32" s="33">
        <f>portieri!AF30</f>
        <v>1</v>
      </c>
      <c r="BX32" s="33">
        <f>portieri!AG30</f>
        <v>0</v>
      </c>
      <c r="BY32" s="33">
        <f>portieri!AH30</f>
        <v>0</v>
      </c>
      <c r="BZ32" s="33">
        <f>portieri!AI30</f>
        <v>2</v>
      </c>
      <c r="CA32" s="33">
        <f>portieri!AJ30</f>
        <v>1</v>
      </c>
      <c r="CB32" s="33">
        <f>portieri!AK30</f>
        <v>0</v>
      </c>
      <c r="CC32" s="33">
        <f>portieri!AL30</f>
        <v>2</v>
      </c>
      <c r="CD32" s="33">
        <f>portieri!AM30</f>
        <v>0</v>
      </c>
      <c r="CE32" s="33">
        <f>portieri!AN30</f>
        <v>2</v>
      </c>
      <c r="CF32" s="33">
        <f>portieri!AO30</f>
        <v>2</v>
      </c>
      <c r="CG32" s="33">
        <f>portieri!AP30</f>
        <v>1</v>
      </c>
      <c r="CH32" s="33">
        <f>portieri!AQ30</f>
        <v>2</v>
      </c>
      <c r="CI32" s="33">
        <f>portieri!AR30</f>
        <v>1</v>
      </c>
      <c r="CJ32" s="33">
        <f>portieri!AS30</f>
        <v>3</v>
      </c>
      <c r="CK32" s="33">
        <f>portieri!AT30</f>
        <v>1</v>
      </c>
      <c r="CL32" s="33">
        <f>portieri!AU30</f>
        <v>4</v>
      </c>
      <c r="CM32" s="33">
        <f>portieri!AV30</f>
        <v>1</v>
      </c>
      <c r="CP32" s="11">
        <v>28</v>
      </c>
      <c r="CQ32" s="33">
        <f>IF(squadre!C30=1, BT32, "-")</f>
        <v>1</v>
      </c>
      <c r="CR32" s="33" t="str">
        <f>IF(squadre!D30=1, BU32, "-")</f>
        <v>-</v>
      </c>
      <c r="CS32" s="33">
        <f>IF(squadre!E30=1, BV32, "-")</f>
        <v>1</v>
      </c>
      <c r="CT32" s="33" t="str">
        <f>IF(squadre!F30=1, BW32, "-")</f>
        <v>-</v>
      </c>
      <c r="CU32" s="33">
        <f>IF(squadre!G30=1, BX32, "-")</f>
        <v>0</v>
      </c>
      <c r="CV32" s="33" t="str">
        <f>IF(squadre!H30=1, BY32, "-")</f>
        <v>-</v>
      </c>
      <c r="CW32" s="33">
        <f>IF(squadre!I30=1, BZ32, "-")</f>
        <v>2</v>
      </c>
      <c r="CX32" s="33">
        <f>IF(squadre!J30=1, CA32, "-")</f>
        <v>1</v>
      </c>
      <c r="CY32" s="33">
        <f>IF(squadre!K30=1, CB32, "-")</f>
        <v>0</v>
      </c>
      <c r="CZ32" s="33">
        <f>IF(squadre!L30=1, CC32, "-")</f>
        <v>2</v>
      </c>
      <c r="DA32" s="33" t="str">
        <f>IF(squadre!M30=1, CD32, "-")</f>
        <v>-</v>
      </c>
      <c r="DB32" s="33" t="str">
        <f>IF(squadre!N30=1, CE32, "-")</f>
        <v>-</v>
      </c>
      <c r="DC32" s="33">
        <f>IF(squadre!O30=1, CF32, "-")</f>
        <v>2</v>
      </c>
      <c r="DD32" s="33">
        <f>IF(squadre!P30=1, CG32, "-")</f>
        <v>1</v>
      </c>
      <c r="DE32" s="33" t="str">
        <f>IF(squadre!Q30=1, CH32, "-")</f>
        <v>-</v>
      </c>
      <c r="DF32" s="33" t="str">
        <f>IF(squadre!R30=1, CI32, "-")</f>
        <v>-</v>
      </c>
      <c r="DG32" s="33" t="str">
        <f>IF(squadre!S30=1, CJ32, "-")</f>
        <v>-</v>
      </c>
      <c r="DH32" s="33" t="str">
        <f>IF(squadre!T30=1, CK32, "-")</f>
        <v>-</v>
      </c>
      <c r="DI32" s="33" t="str">
        <f>IF(squadre!U30=1, CL32, "-")</f>
        <v>-</v>
      </c>
      <c r="DJ32" s="33">
        <f>IF(squadre!V30=1, CM32, "-")</f>
        <v>1</v>
      </c>
      <c r="DM32" s="11">
        <v>28</v>
      </c>
      <c r="DN32" s="33" t="str">
        <f>IF(squadre!C30=0, BT32, "-")</f>
        <v>-</v>
      </c>
      <c r="DO32" s="33">
        <f>IF(squadre!D30=0, BU32, "-")</f>
        <v>0</v>
      </c>
      <c r="DP32" s="33" t="str">
        <f>IF(squadre!E30=0, BV32, "-")</f>
        <v>-</v>
      </c>
      <c r="DQ32" s="33">
        <f>IF(squadre!F30=0, BW32, "-")</f>
        <v>1</v>
      </c>
      <c r="DR32" s="33" t="str">
        <f>IF(squadre!G30=0, BX32, "-")</f>
        <v>-</v>
      </c>
      <c r="DS32" s="33">
        <f>IF(squadre!H30=0, BY32, "-")</f>
        <v>0</v>
      </c>
      <c r="DT32" s="33" t="str">
        <f>IF(squadre!I30=0, BZ32, "-")</f>
        <v>-</v>
      </c>
      <c r="DU32" s="33" t="str">
        <f>IF(squadre!J30=0, CA32, "-")</f>
        <v>-</v>
      </c>
      <c r="DV32" s="33" t="str">
        <f>IF(squadre!K30=0, CB32, "-")</f>
        <v>-</v>
      </c>
      <c r="DW32" s="33" t="str">
        <f>IF(squadre!L30=0, CC32, "-")</f>
        <v>-</v>
      </c>
      <c r="DX32" s="33">
        <f>IF(squadre!M30=0, CD32, "-")</f>
        <v>0</v>
      </c>
      <c r="DY32" s="33">
        <f>IF(squadre!N30=0, CE32, "-")</f>
        <v>2</v>
      </c>
      <c r="DZ32" s="33" t="str">
        <f>IF(squadre!O30=0, CF32, "-")</f>
        <v>-</v>
      </c>
      <c r="EA32" s="33" t="str">
        <f>IF(squadre!P30=0, CG32, "-")</f>
        <v>-</v>
      </c>
      <c r="EB32" s="33">
        <f>IF(squadre!Q30=0, CH32, "-")</f>
        <v>2</v>
      </c>
      <c r="EC32" s="33">
        <f>IF(squadre!R30=0, CI32, "-")</f>
        <v>1</v>
      </c>
      <c r="ED32" s="33">
        <f>IF(squadre!S30=0, CJ32, "-")</f>
        <v>3</v>
      </c>
      <c r="EE32" s="33">
        <f>IF(squadre!T30=0, CK32, "-")</f>
        <v>1</v>
      </c>
      <c r="EF32" s="33">
        <f>IF(squadre!U30=0, CL32, "-")</f>
        <v>4</v>
      </c>
      <c r="EG32" s="33" t="str">
        <f>IF(squadre!V30=0, CM32, "-")</f>
        <v>-</v>
      </c>
    </row>
    <row r="33" spans="2:137" x14ac:dyDescent="0.25">
      <c r="B33" s="11">
        <v>29</v>
      </c>
      <c r="C33" s="2">
        <f>IF(squadre!$D31=1,portieri!$D31,IF(squadre!$G31=1,portieri!$G31,portieri!$D31))</f>
        <v>6</v>
      </c>
      <c r="D33" s="2">
        <f>IF(squadre!$H31=1,portieri!$H31,IF(squadre!$E31=1,portieri!$E31,portieri!$H31))</f>
        <v>6</v>
      </c>
      <c r="E33" s="2">
        <f>IF(squadre!$I31=1,portieri!$I31,IF(squadre!$S31=1,portieri!$S31,portieri!$I31))</f>
        <v>5.5</v>
      </c>
      <c r="F33" s="2">
        <f>IF(squadre!$F31=1,portieri!$F31,IF(squadre!$O31=1,portieri!$O31,portieri!$F31))</f>
        <v>6.5</v>
      </c>
      <c r="G33" s="2">
        <f>IF(squadre!$P31=1,portieri!$P31,IF(squadre!$T31=1,portieri!$T31,portieri!$P31))</f>
        <v>6.5</v>
      </c>
      <c r="H33" s="2">
        <f>IF(squadre!$C31=1,portieri!$C31,IF(squadre!$F31=1,portieri!$F31,portieri!$C31))</f>
        <v>6.5</v>
      </c>
      <c r="I33" s="2">
        <f>IF(squadre!$D31=1,portieri!$D31,IF(squadre!$I31=1,portieri!$I31,portieri!$D31))</f>
        <v>6</v>
      </c>
      <c r="J33" s="2">
        <f>IF(squadre!$H31=1,portieri!$H31,IF(squadre!$C31=1,portieri!$C31,portieri!$H31))</f>
        <v>6</v>
      </c>
      <c r="K33" s="2">
        <f>IF(squadre!$S31=1,portieri!$S31,IF(squadre!$G31=1,portieri!$G31,portieri!$S31))</f>
        <v>5.5</v>
      </c>
      <c r="L33" s="2">
        <f>IF(squadre!$U31=1,portieri!$U31,IF(squadre!$V31=1,portieri!$V31,portieri!$U31))</f>
        <v>6</v>
      </c>
      <c r="M33" s="2">
        <f>IF(squadre!$N31=1,portieri!$N31,IF(squadre!$C31=1,portieri!$C31,portieri!$N31))</f>
        <v>5</v>
      </c>
      <c r="N33" s="2">
        <f>IF(squadre!$U31=1,portieri!$U31,IF(squadre!$K31=1,portieri!$K31,portieri!$U31))</f>
        <v>6</v>
      </c>
      <c r="O33" s="2">
        <f>IF(squadre!$L31=1,portieri!$L31,IF(squadre!$R31=1,portieri!$R31,portieri!$L31))</f>
        <v>5.5</v>
      </c>
      <c r="P33" s="2">
        <f>IF(squadre!$J31=1,portieri!$J31,IF(squadre!$M31=1,portieri!$M31,portieri!$J31))</f>
        <v>6.5</v>
      </c>
      <c r="Q33" s="2">
        <f>IF(squadre!$L31=1,portieri!$L31,IF(squadre!$T31=1,portieri!$T31,portieri!$L31))</f>
        <v>6.5</v>
      </c>
      <c r="R33" s="2">
        <f>IF(squadre!$P31=1,portieri!$P31,IF(squadre!$R31=1,portieri!$R31,portieri!$P31))</f>
        <v>5.5</v>
      </c>
      <c r="S33" s="2">
        <f>IF(squadre!$N31=1,portieri!$N31,IF(squadre!$E31=1,portieri!$E31,portieri!$N31))</f>
        <v>5</v>
      </c>
      <c r="T33" s="2">
        <f>IF(squadre!$N31=1,portieri!$N31,IF(squadre!$O31=1,portieri!$O31,portieri!$N31))</f>
        <v>5</v>
      </c>
      <c r="U33" s="2">
        <f>IF(squadre!$V31=1,portieri!$V31,IF(squadre!$R31=1,portieri!$R31,portieri!$V31))</f>
        <v>5.5</v>
      </c>
      <c r="V33" s="2">
        <f>IF(squadre!$D31=1,portieri!$D31,IF(squadre!$M31=1,portieri!$M31,portieri!$D31))</f>
        <v>6</v>
      </c>
      <c r="Y33" s="11">
        <v>29</v>
      </c>
      <c r="Z33" s="33">
        <f>IF(squadre!$D31=1,portieri!$AD31,IF(squadre!$G31=1,portieri!$AG31,portieri!$AD31))</f>
        <v>2</v>
      </c>
      <c r="AA33" s="33">
        <f>IF(squadre!$H31=1,portieri!$AH31,IF(squadre!$E31=1,portieri!$AE31,portieri!$AH31))</f>
        <v>2</v>
      </c>
      <c r="AB33" s="33">
        <f>IF(squadre!$I31=1,portieri!$AI31,IF(squadre!$S31=1,portieri!$AS31,portieri!$AI31))</f>
        <v>2</v>
      </c>
      <c r="AC33" s="33">
        <f>IF(squadre!$F31=1,portieri!$AF31,IF(squadre!$O31=1,portieri!$AO31,portieri!$AF31))</f>
        <v>1</v>
      </c>
      <c r="AD33" s="33">
        <f>IF(squadre!$P31=1,portieri!AP31,IF(squadre!$T31=1,portieri!$AT31,portieri!$AP31))</f>
        <v>0</v>
      </c>
      <c r="AE33" s="33">
        <f>IF(squadre!$C31=1,portieri!$AC31,IF(squadre!$F31=1,portieri!$AF31,portieri!$AC31))</f>
        <v>1</v>
      </c>
      <c r="AF33" s="33">
        <f>IF(squadre!$D31=1,portieri!$AD31,IF(squadre!$I31=1,portieri!$AI31,portieri!$AD31))</f>
        <v>2</v>
      </c>
      <c r="AG33" s="33">
        <f>IF(squadre!$H31=1,portieri!$AH31,IF(squadre!$C31=1,portieri!$AC31,portieri!$AH31))</f>
        <v>2</v>
      </c>
      <c r="AH33" s="33">
        <f>IF(squadre!$S31=1,portieri!$AS31,IF(squadre!$G31=1,portieri!$AG31,portieri!$AS31))</f>
        <v>2</v>
      </c>
      <c r="AI33" s="33">
        <f>IF(squadre!$U31=1,portieri!$AU31,IF(squadre!$V31=1,portieri!$AV31,portieri!$AU31))</f>
        <v>0</v>
      </c>
      <c r="AJ33" s="33">
        <f>IF(squadre!$N31=1,portieri!$AN31,IF(squadre!$C31=1,portieri!$AC31,portieri!$AN31))</f>
        <v>2</v>
      </c>
      <c r="AK33" s="33">
        <f>IF(squadre!$U31=1,portieri!$AU31,IF(squadre!$K31=1,portieri!$AK31,portieri!$AU31))</f>
        <v>0</v>
      </c>
      <c r="AL33" s="33">
        <f>IF(squadre!$L31=1,portieri!$AL31,IF(squadre!$R31=1,portieri!$AR31,portieri!$AL31))</f>
        <v>0</v>
      </c>
      <c r="AM33" s="33">
        <f>IF(squadre!$J31=1,portieri!$AJ31,IF(squadre!$M31=1,portieri!$AM31,portieri!$AJ31))</f>
        <v>0</v>
      </c>
      <c r="AN33" s="33">
        <f>IF(squadre!$L31=1,portieri!$AL31,IF(squadre!$T31=1,portieri!$AT31,portieri!$AL31))</f>
        <v>0</v>
      </c>
      <c r="AO33" s="33">
        <f>IF(squadre!$P31=1,portieri!$AP31,IF(squadre!$R31=1,portieri!$AR31,portieri!$AP31))</f>
        <v>0</v>
      </c>
      <c r="AP33" s="33">
        <f>IF(squadre!$N31=1,portieri!$AN31,IF(squadre!$E31=1,portieri!$AE31,portieri!$AN31))</f>
        <v>2</v>
      </c>
      <c r="AQ33" s="33">
        <f>IF(squadre!$N31=1,portieri!$AN31,IF(squadre!$O31=1,portieri!$AO31,portieri!$AN31))</f>
        <v>2</v>
      </c>
      <c r="AR33" s="33">
        <f>IF(squadre!$V31=1,portieri!$AV31,IF(squadre!$R31=1,portieri!$AR31,portieri!$AV31))</f>
        <v>0</v>
      </c>
      <c r="AS33" s="33">
        <f>IF(squadre!$D31=1,portieri!$AD31,IF(squadre!$M31=1,portieri!$AM31,portieri!$AD31))</f>
        <v>2</v>
      </c>
      <c r="AV33" s="11">
        <v>29</v>
      </c>
      <c r="AW33" s="2">
        <f>portieri!C31</f>
        <v>7</v>
      </c>
      <c r="AX33" s="2">
        <f>portieri!D31</f>
        <v>6</v>
      </c>
      <c r="AY33" s="2">
        <f>portieri!E31</f>
        <v>6</v>
      </c>
      <c r="AZ33" s="2">
        <f>portieri!F31</f>
        <v>6.5</v>
      </c>
      <c r="BA33" s="2">
        <f>portieri!G31</f>
        <v>6</v>
      </c>
      <c r="BB33" s="2">
        <f>portieri!H31</f>
        <v>6</v>
      </c>
      <c r="BC33" s="2">
        <f>portieri!I31</f>
        <v>4</v>
      </c>
      <c r="BD33" s="2">
        <f>portieri!J31</f>
        <v>7</v>
      </c>
      <c r="BE33" s="2">
        <f>portieri!K31</f>
        <v>7</v>
      </c>
      <c r="BF33" s="2">
        <f>portieri!L31</f>
        <v>6</v>
      </c>
      <c r="BG33" s="2">
        <f>portieri!M31</f>
        <v>6.5</v>
      </c>
      <c r="BH33" s="2">
        <f>portieri!N31</f>
        <v>5</v>
      </c>
      <c r="BI33" s="2">
        <f>portieri!O31</f>
        <v>5</v>
      </c>
      <c r="BJ33" s="2">
        <f>portieri!P31</f>
        <v>6.5</v>
      </c>
      <c r="BK33" s="2">
        <f>portieri!Q31</f>
        <v>5.5</v>
      </c>
      <c r="BL33" s="2">
        <f>portieri!R31</f>
        <v>5.5</v>
      </c>
      <c r="BM33" s="2">
        <f>portieri!S31</f>
        <v>5.5</v>
      </c>
      <c r="BN33" s="2">
        <f>portieri!T31</f>
        <v>6.5</v>
      </c>
      <c r="BO33" s="2">
        <f>portieri!U31</f>
        <v>6</v>
      </c>
      <c r="BP33" s="2">
        <f>portieri!V31</f>
        <v>5.5</v>
      </c>
      <c r="BS33" s="11">
        <v>29</v>
      </c>
      <c r="BT33" s="33">
        <f>portieri!AC31</f>
        <v>3</v>
      </c>
      <c r="BU33" s="33">
        <f>portieri!AD31</f>
        <v>2</v>
      </c>
      <c r="BV33" s="33">
        <f>portieri!AE31</f>
        <v>0</v>
      </c>
      <c r="BW33" s="33">
        <f>portieri!AF31</f>
        <v>1</v>
      </c>
      <c r="BX33" s="33">
        <f>portieri!AG31</f>
        <v>0</v>
      </c>
      <c r="BY33" s="33">
        <f>portieri!AH31</f>
        <v>2</v>
      </c>
      <c r="BZ33" s="33">
        <f>portieri!AI31</f>
        <v>3</v>
      </c>
      <c r="CA33" s="33">
        <f>portieri!AJ31</f>
        <v>0</v>
      </c>
      <c r="CB33" s="33">
        <f>portieri!AK31</f>
        <v>0</v>
      </c>
      <c r="CC33" s="33">
        <f>portieri!AL31</f>
        <v>1</v>
      </c>
      <c r="CD33" s="33">
        <f>portieri!AM31</f>
        <v>0</v>
      </c>
      <c r="CE33" s="33">
        <f>portieri!AN31</f>
        <v>2</v>
      </c>
      <c r="CF33" s="33">
        <f>portieri!AO31</f>
        <v>2</v>
      </c>
      <c r="CG33" s="33">
        <f>portieri!AP31</f>
        <v>2</v>
      </c>
      <c r="CH33" s="33">
        <f>portieri!AQ31</f>
        <v>2</v>
      </c>
      <c r="CI33" s="33">
        <f>portieri!AR31</f>
        <v>0</v>
      </c>
      <c r="CJ33" s="33">
        <f>portieri!AS31</f>
        <v>2</v>
      </c>
      <c r="CK33" s="33">
        <f>portieri!AT31</f>
        <v>0</v>
      </c>
      <c r="CL33" s="33">
        <f>portieri!AU31</f>
        <v>0</v>
      </c>
      <c r="CM33" s="33">
        <f>portieri!AV31</f>
        <v>3</v>
      </c>
      <c r="CP33" s="11">
        <v>29</v>
      </c>
      <c r="CQ33" s="33" t="str">
        <f>IF(squadre!C31=1, BT33, "-")</f>
        <v>-</v>
      </c>
      <c r="CR33" s="33">
        <f>IF(squadre!D31=1, BU33, "-")</f>
        <v>2</v>
      </c>
      <c r="CS33" s="33" t="str">
        <f>IF(squadre!E31=1, BV33, "-")</f>
        <v>-</v>
      </c>
      <c r="CT33" s="33">
        <f>IF(squadre!F31=1, BW33, "-")</f>
        <v>1</v>
      </c>
      <c r="CU33" s="33" t="str">
        <f>IF(squadre!G31=1, BX33, "-")</f>
        <v>-</v>
      </c>
      <c r="CV33" s="33">
        <f>IF(squadre!H31=1, BY33, "-")</f>
        <v>2</v>
      </c>
      <c r="CW33" s="33" t="str">
        <f>IF(squadre!I31=1, BZ33, "-")</f>
        <v>-</v>
      </c>
      <c r="CX33" s="33" t="str">
        <f>IF(squadre!J31=1, CA33, "-")</f>
        <v>-</v>
      </c>
      <c r="CY33" s="33" t="str">
        <f>IF(squadre!K31=1, CB33, "-")</f>
        <v>-</v>
      </c>
      <c r="CZ33" s="33" t="str">
        <f>IF(squadre!L31=1, CC33, "-")</f>
        <v>-</v>
      </c>
      <c r="DA33" s="33">
        <f>IF(squadre!M31=1, CD33, "-")</f>
        <v>0</v>
      </c>
      <c r="DB33" s="33">
        <f>IF(squadre!N31=1, CE33, "-")</f>
        <v>2</v>
      </c>
      <c r="DC33" s="33" t="str">
        <f>IF(squadre!O31=1, CF33, "-")</f>
        <v>-</v>
      </c>
      <c r="DD33" s="33" t="str">
        <f>IF(squadre!P31=1, CG33, "-")</f>
        <v>-</v>
      </c>
      <c r="DE33" s="33">
        <f>IF(squadre!Q31=1, CH33, "-")</f>
        <v>2</v>
      </c>
      <c r="DF33" s="33">
        <f>IF(squadre!R31=1, CI33, "-")</f>
        <v>0</v>
      </c>
      <c r="DG33" s="33">
        <f>IF(squadre!S31=1, CJ33, "-")</f>
        <v>2</v>
      </c>
      <c r="DH33" s="33">
        <f>IF(squadre!T31=1, CK33, "-")</f>
        <v>0</v>
      </c>
      <c r="DI33" s="33">
        <f>IF(squadre!U31=1, CL33, "-")</f>
        <v>0</v>
      </c>
      <c r="DJ33" s="33" t="str">
        <f>IF(squadre!V31=1, CM33, "-")</f>
        <v>-</v>
      </c>
      <c r="DM33" s="11">
        <v>29</v>
      </c>
      <c r="DN33" s="33">
        <f>IF(squadre!C31=0, BT33, "-")</f>
        <v>3</v>
      </c>
      <c r="DO33" s="33" t="str">
        <f>IF(squadre!D31=0, BU33, "-")</f>
        <v>-</v>
      </c>
      <c r="DP33" s="33">
        <f>IF(squadre!E31=0, BV33, "-")</f>
        <v>0</v>
      </c>
      <c r="DQ33" s="33" t="str">
        <f>IF(squadre!F31=0, BW33, "-")</f>
        <v>-</v>
      </c>
      <c r="DR33" s="33">
        <f>IF(squadre!G31=0, BX33, "-")</f>
        <v>0</v>
      </c>
      <c r="DS33" s="33" t="str">
        <f>IF(squadre!H31=0, BY33, "-")</f>
        <v>-</v>
      </c>
      <c r="DT33" s="33">
        <f>IF(squadre!I31=0, BZ33, "-")</f>
        <v>3</v>
      </c>
      <c r="DU33" s="33">
        <f>IF(squadre!J31=0, CA33, "-")</f>
        <v>0</v>
      </c>
      <c r="DV33" s="33">
        <f>IF(squadre!K31=0, CB33, "-")</f>
        <v>0</v>
      </c>
      <c r="DW33" s="33">
        <f>IF(squadre!L31=0, CC33, "-")</f>
        <v>1</v>
      </c>
      <c r="DX33" s="33" t="str">
        <f>IF(squadre!M31=0, CD33, "-")</f>
        <v>-</v>
      </c>
      <c r="DY33" s="33" t="str">
        <f>IF(squadre!N31=0, CE33, "-")</f>
        <v>-</v>
      </c>
      <c r="DZ33" s="33">
        <f>IF(squadre!O31=0, CF33, "-")</f>
        <v>2</v>
      </c>
      <c r="EA33" s="33">
        <f>IF(squadre!P31=0, CG33, "-")</f>
        <v>2</v>
      </c>
      <c r="EB33" s="33" t="str">
        <f>IF(squadre!Q31=0, CH33, "-")</f>
        <v>-</v>
      </c>
      <c r="EC33" s="33" t="str">
        <f>IF(squadre!R31=0, CI33, "-")</f>
        <v>-</v>
      </c>
      <c r="ED33" s="33" t="str">
        <f>IF(squadre!S31=0, CJ33, "-")</f>
        <v>-</v>
      </c>
      <c r="EE33" s="33" t="str">
        <f>IF(squadre!T31=0, CK33, "-")</f>
        <v>-</v>
      </c>
      <c r="EF33" s="33" t="str">
        <f>IF(squadre!U31=0, CL33, "-")</f>
        <v>-</v>
      </c>
      <c r="EG33" s="33">
        <f>IF(squadre!V31=0, CM33, "-")</f>
        <v>3</v>
      </c>
    </row>
    <row r="34" spans="2:137" x14ac:dyDescent="0.25">
      <c r="B34" s="11">
        <v>30</v>
      </c>
      <c r="C34" s="2">
        <f>IF(squadre!$D32=1,portieri!$D32,IF(squadre!$G32=1,portieri!$G32,portieri!$D32))</f>
        <v>6</v>
      </c>
      <c r="D34" s="2">
        <f>IF(squadre!$H32=1,portieri!$H32,IF(squadre!$E32=1,portieri!$E32,portieri!$H32))</f>
        <v>7.5</v>
      </c>
      <c r="E34" s="2">
        <f>IF(squadre!$I32=1,portieri!$I32,IF(squadre!$S32=1,portieri!$S32,portieri!$I32))</f>
        <v>6</v>
      </c>
      <c r="F34" s="2">
        <f>IF(squadre!$F32=1,portieri!$F32,IF(squadre!$O32=1,portieri!$O32,portieri!$F32))</f>
        <v>6.5</v>
      </c>
      <c r="G34" s="2">
        <f>IF(squadre!$P32=1,portieri!$P32,IF(squadre!$T32=1,portieri!$T32,portieri!$P32))</f>
        <v>6</v>
      </c>
      <c r="H34" s="2">
        <f>IF(squadre!$C32=1,portieri!$C32,IF(squadre!$F32=1,portieri!$F32,portieri!$C32))</f>
        <v>6</v>
      </c>
      <c r="I34" s="2">
        <f>IF(squadre!$D32=1,portieri!$D32,IF(squadre!$I32=1,portieri!$I32,portieri!$D32))</f>
        <v>6</v>
      </c>
      <c r="J34" s="2">
        <f>IF(squadre!$H32=1,portieri!$H32,IF(squadre!$C32=1,portieri!$C32,portieri!$H32))</f>
        <v>6</v>
      </c>
      <c r="K34" s="2">
        <f>IF(squadre!$S32=1,portieri!$S32,IF(squadre!$G32=1,portieri!$G32,portieri!$S32))</f>
        <v>6</v>
      </c>
      <c r="L34" s="2">
        <f>IF(squadre!$U32=1,portieri!$U32,IF(squadre!$V32=1,portieri!$V32,portieri!$U32))</f>
        <v>6.5</v>
      </c>
      <c r="M34" s="2">
        <f>IF(squadre!$N32=1,portieri!$N32,IF(squadre!$C32=1,portieri!$C32,portieri!$N32))</f>
        <v>6</v>
      </c>
      <c r="N34" s="2">
        <f>IF(squadre!$U32=1,portieri!$U32,IF(squadre!$K32=1,portieri!$K32,portieri!$U32))</f>
        <v>6.5</v>
      </c>
      <c r="O34" s="2">
        <f>IF(squadre!$L32=1,portieri!$L32,IF(squadre!$R32=1,portieri!$R32,portieri!$L32))</f>
        <v>6</v>
      </c>
      <c r="P34" s="2">
        <f>IF(squadre!$J32=1,portieri!$J32,IF(squadre!$M32=1,portieri!$M32,portieri!$J32))</f>
        <v>5.5</v>
      </c>
      <c r="Q34" s="2">
        <f>IF(squadre!$L32=1,portieri!$L32,IF(squadre!$T32=1,portieri!$T32,portieri!$L32))</f>
        <v>6</v>
      </c>
      <c r="R34" s="2">
        <f>IF(squadre!$P32=1,portieri!$P32,IF(squadre!$R32=1,portieri!$R32,portieri!$P32))</f>
        <v>6</v>
      </c>
      <c r="S34" s="2">
        <f>IF(squadre!$N32=1,portieri!$N32,IF(squadre!$E32=1,portieri!$E32,portieri!$N32))</f>
        <v>7.5</v>
      </c>
      <c r="T34" s="2">
        <f>IF(squadre!$N32=1,portieri!$N32,IF(squadre!$O32=1,portieri!$O32,portieri!$N32))</f>
        <v>6.5</v>
      </c>
      <c r="U34" s="2">
        <f>IF(squadre!$V32=1,portieri!$V32,IF(squadre!$R32=1,portieri!$R32,portieri!$V32))</f>
        <v>6</v>
      </c>
      <c r="V34" s="2">
        <f>IF(squadre!$D32=1,portieri!$D32,IF(squadre!$M32=1,portieri!$M32,portieri!$D32))</f>
        <v>7.5</v>
      </c>
      <c r="Y34" s="11">
        <v>30</v>
      </c>
      <c r="Z34" s="33">
        <f>IF(squadre!$D32=1,portieri!$AD32,IF(squadre!$G32=1,portieri!$AG32,portieri!$AD32))</f>
        <v>1</v>
      </c>
      <c r="AA34" s="33">
        <f>IF(squadre!$H32=1,portieri!$AH32,IF(squadre!$E32=1,portieri!$AE32,portieri!$AH32))</f>
        <v>1</v>
      </c>
      <c r="AB34" s="33">
        <f>IF(squadre!$I32=1,portieri!$AI32,IF(squadre!$S32=1,portieri!$AS32,portieri!$AI32))</f>
        <v>2</v>
      </c>
      <c r="AC34" s="33">
        <f>IF(squadre!$F32=1,portieri!$AF32,IF(squadre!$O32=1,portieri!$AO32,portieri!$AF32))</f>
        <v>0</v>
      </c>
      <c r="AD34" s="33">
        <f>IF(squadre!$P32=1,portieri!AP32,IF(squadre!$T32=1,portieri!$AT32,portieri!$AP32))</f>
        <v>0</v>
      </c>
      <c r="AE34" s="33">
        <f>IF(squadre!$C32=1,portieri!$AC32,IF(squadre!$F32=1,portieri!$AF32,portieri!$AC32))</f>
        <v>0</v>
      </c>
      <c r="AF34" s="33">
        <f>IF(squadre!$D32=1,portieri!$AD32,IF(squadre!$I32=1,portieri!$AI32,portieri!$AD32))</f>
        <v>2</v>
      </c>
      <c r="AG34" s="33">
        <f>IF(squadre!$H32=1,portieri!$AH32,IF(squadre!$C32=1,portieri!$AC32,portieri!$AH32))</f>
        <v>0</v>
      </c>
      <c r="AH34" s="33">
        <f>IF(squadre!$S32=1,portieri!$AS32,IF(squadre!$G32=1,portieri!$AG32,portieri!$AS32))</f>
        <v>1</v>
      </c>
      <c r="AI34" s="33">
        <f>IF(squadre!$U32=1,portieri!$AU32,IF(squadre!$V32=1,portieri!$AV32,portieri!$AU32))</f>
        <v>5</v>
      </c>
      <c r="AJ34" s="33">
        <f>IF(squadre!$N32=1,portieri!$AN32,IF(squadre!$C32=1,portieri!$AC32,portieri!$AN32))</f>
        <v>0</v>
      </c>
      <c r="AK34" s="33">
        <f>IF(squadre!$U32=1,portieri!$AU32,IF(squadre!$K32=1,portieri!$AK32,portieri!$AU32))</f>
        <v>5</v>
      </c>
      <c r="AL34" s="33">
        <f>IF(squadre!$L32=1,portieri!$AL32,IF(squadre!$R32=1,portieri!$AR32,portieri!$AL32))</f>
        <v>1</v>
      </c>
      <c r="AM34" s="33">
        <f>IF(squadre!$J32=1,portieri!$AJ32,IF(squadre!$M32=1,portieri!$AM32,portieri!$AJ32))</f>
        <v>2</v>
      </c>
      <c r="AN34" s="33">
        <f>IF(squadre!$L32=1,portieri!$AL32,IF(squadre!$T32=1,portieri!$AT32,portieri!$AL32))</f>
        <v>1</v>
      </c>
      <c r="AO34" s="33">
        <f>IF(squadre!$P32=1,portieri!$AP32,IF(squadre!$R32=1,portieri!$AR32,portieri!$AP32))</f>
        <v>0</v>
      </c>
      <c r="AP34" s="33">
        <f>IF(squadre!$N32=1,portieri!$AN32,IF(squadre!$E32=1,portieri!$AE32,portieri!$AN32))</f>
        <v>1</v>
      </c>
      <c r="AQ34" s="33">
        <f>IF(squadre!$N32=1,portieri!$AN32,IF(squadre!$O32=1,portieri!$AO32,portieri!$AN32))</f>
        <v>0</v>
      </c>
      <c r="AR34" s="33">
        <f>IF(squadre!$V32=1,portieri!$AV32,IF(squadre!$R32=1,portieri!$AR32,portieri!$AV32))</f>
        <v>0</v>
      </c>
      <c r="AS34" s="33">
        <f>IF(squadre!$D32=1,portieri!$AD32,IF(squadre!$M32=1,portieri!$AM32,portieri!$AD32))</f>
        <v>0</v>
      </c>
      <c r="AV34" s="11">
        <v>30</v>
      </c>
      <c r="AW34" s="2">
        <f>portieri!C32</f>
        <v>6</v>
      </c>
      <c r="AX34" s="2">
        <f>portieri!D32</f>
        <v>7.5</v>
      </c>
      <c r="AY34" s="2">
        <f>portieri!E32</f>
        <v>7.5</v>
      </c>
      <c r="AZ34" s="2">
        <f>portieri!F32</f>
        <v>6</v>
      </c>
      <c r="BA34" s="2">
        <f>portieri!G32</f>
        <v>6</v>
      </c>
      <c r="BB34" s="2">
        <f>portieri!H32</f>
        <v>6.5</v>
      </c>
      <c r="BC34" s="2">
        <f>portieri!I32</f>
        <v>6</v>
      </c>
      <c r="BD34" s="2">
        <f>portieri!J32</f>
        <v>5.5</v>
      </c>
      <c r="BE34" s="2">
        <f>portieri!K32</f>
        <v>6.5</v>
      </c>
      <c r="BF34" s="2">
        <f>portieri!L32</f>
        <v>6</v>
      </c>
      <c r="BG34" s="2">
        <f>portieri!M32</f>
        <v>7</v>
      </c>
      <c r="BH34" s="2">
        <f>portieri!N32</f>
        <v>6</v>
      </c>
      <c r="BI34" s="2">
        <f>portieri!O32</f>
        <v>6.5</v>
      </c>
      <c r="BJ34" s="2">
        <f>portieri!P32</f>
        <v>6</v>
      </c>
      <c r="BK34" s="2">
        <f>portieri!Q32</f>
        <v>6</v>
      </c>
      <c r="BL34" s="2">
        <f>portieri!R32</f>
        <v>6</v>
      </c>
      <c r="BM34" s="2">
        <f>portieri!S32</f>
        <v>6</v>
      </c>
      <c r="BN34" s="2">
        <f>portieri!T32</f>
        <v>7</v>
      </c>
      <c r="BO34" s="2">
        <f>portieri!U32</f>
        <v>6.5</v>
      </c>
      <c r="BP34" s="2">
        <f>portieri!V32</f>
        <v>6</v>
      </c>
      <c r="BS34" s="11">
        <v>30</v>
      </c>
      <c r="BT34" s="33">
        <f>portieri!AC32</f>
        <v>0</v>
      </c>
      <c r="BU34" s="33">
        <f>portieri!AD32</f>
        <v>0</v>
      </c>
      <c r="BV34" s="33">
        <f>portieri!AE32</f>
        <v>1</v>
      </c>
      <c r="BW34" s="33">
        <f>portieri!AF32</f>
        <v>2</v>
      </c>
      <c r="BX34" s="33">
        <f>portieri!AG32</f>
        <v>1</v>
      </c>
      <c r="BY34" s="33">
        <f>portieri!AH32</f>
        <v>2</v>
      </c>
      <c r="BZ34" s="33">
        <f>portieri!AI32</f>
        <v>2</v>
      </c>
      <c r="CA34" s="33">
        <f>portieri!AJ32</f>
        <v>2</v>
      </c>
      <c r="CB34" s="33">
        <f>portieri!AK32</f>
        <v>1</v>
      </c>
      <c r="CC34" s="33">
        <f>portieri!AL32</f>
        <v>1</v>
      </c>
      <c r="CD34" s="33">
        <f>portieri!AM32</f>
        <v>0</v>
      </c>
      <c r="CE34" s="33">
        <f>portieri!AN32</f>
        <v>3</v>
      </c>
      <c r="CF34" s="33">
        <f>portieri!AO32</f>
        <v>0</v>
      </c>
      <c r="CG34" s="33">
        <f>portieri!AP32</f>
        <v>0</v>
      </c>
      <c r="CH34" s="33">
        <f>portieri!AQ32</f>
        <v>3</v>
      </c>
      <c r="CI34" s="33">
        <f>portieri!AR32</f>
        <v>2</v>
      </c>
      <c r="CJ34" s="33">
        <f>portieri!AS32</f>
        <v>0</v>
      </c>
      <c r="CK34" s="33">
        <f>portieri!AT32</f>
        <v>2</v>
      </c>
      <c r="CL34" s="33">
        <f>portieri!AU32</f>
        <v>5</v>
      </c>
      <c r="CM34" s="33">
        <f>portieri!AV32</f>
        <v>0</v>
      </c>
      <c r="CP34" s="11">
        <v>30</v>
      </c>
      <c r="CQ34" s="33">
        <f>IF(squadre!C32=1, BT34, "-")</f>
        <v>0</v>
      </c>
      <c r="CR34" s="33" t="str">
        <f>IF(squadre!D32=1, BU34, "-")</f>
        <v>-</v>
      </c>
      <c r="CS34" s="33">
        <f>IF(squadre!E32=1, BV34, "-")</f>
        <v>1</v>
      </c>
      <c r="CT34" s="33" t="str">
        <f>IF(squadre!F32=1, BW34, "-")</f>
        <v>-</v>
      </c>
      <c r="CU34" s="33">
        <f>IF(squadre!G32=1, BX34, "-")</f>
        <v>1</v>
      </c>
      <c r="CV34" s="33" t="str">
        <f>IF(squadre!H32=1, BY34, "-")</f>
        <v>-</v>
      </c>
      <c r="CW34" s="33">
        <f>IF(squadre!I32=1, BZ34, "-")</f>
        <v>2</v>
      </c>
      <c r="CX34" s="33">
        <f>IF(squadre!J32=1, CA34, "-")</f>
        <v>2</v>
      </c>
      <c r="CY34" s="33" t="str">
        <f>IF(squadre!K32=1, CB34, "-")</f>
        <v>-</v>
      </c>
      <c r="CZ34" s="33">
        <f>IF(squadre!L32=1, CC34, "-")</f>
        <v>1</v>
      </c>
      <c r="DA34" s="33" t="str">
        <f>IF(squadre!M32=1, CD34, "-")</f>
        <v>-</v>
      </c>
      <c r="DB34" s="33" t="str">
        <f>IF(squadre!N32=1, CE34, "-")</f>
        <v>-</v>
      </c>
      <c r="DC34" s="33">
        <f>IF(squadre!O32=1, CF34, "-")</f>
        <v>0</v>
      </c>
      <c r="DD34" s="33">
        <f>IF(squadre!P32=1, CG34, "-")</f>
        <v>0</v>
      </c>
      <c r="DE34" s="33" t="str">
        <f>IF(squadre!Q32=1, CH34, "-")</f>
        <v>-</v>
      </c>
      <c r="DF34" s="33" t="str">
        <f>IF(squadre!R32=1, CI34, "-")</f>
        <v>-</v>
      </c>
      <c r="DG34" s="33" t="str">
        <f>IF(squadre!S32=1, CJ34, "-")</f>
        <v>-</v>
      </c>
      <c r="DH34" s="33" t="str">
        <f>IF(squadre!T32=1, CK34, "-")</f>
        <v>-</v>
      </c>
      <c r="DI34" s="33">
        <f>IF(squadre!U32=1, CL34, "-")</f>
        <v>5</v>
      </c>
      <c r="DJ34" s="33">
        <f>IF(squadre!V32=1, CM34, "-")</f>
        <v>0</v>
      </c>
      <c r="DM34" s="11">
        <v>30</v>
      </c>
      <c r="DN34" s="33" t="str">
        <f>IF(squadre!C32=0, BT34, "-")</f>
        <v>-</v>
      </c>
      <c r="DO34" s="33">
        <f>IF(squadre!D32=0, BU34, "-")</f>
        <v>0</v>
      </c>
      <c r="DP34" s="33" t="str">
        <f>IF(squadre!E32=0, BV34, "-")</f>
        <v>-</v>
      </c>
      <c r="DQ34" s="33">
        <f>IF(squadre!F32=0, BW34, "-")</f>
        <v>2</v>
      </c>
      <c r="DR34" s="33" t="str">
        <f>IF(squadre!G32=0, BX34, "-")</f>
        <v>-</v>
      </c>
      <c r="DS34" s="33">
        <f>IF(squadre!H32=0, BY34, "-")</f>
        <v>2</v>
      </c>
      <c r="DT34" s="33" t="str">
        <f>IF(squadre!I32=0, BZ34, "-")</f>
        <v>-</v>
      </c>
      <c r="DU34" s="33" t="str">
        <f>IF(squadre!J32=0, CA34, "-")</f>
        <v>-</v>
      </c>
      <c r="DV34" s="33">
        <f>IF(squadre!K32=0, CB34, "-")</f>
        <v>1</v>
      </c>
      <c r="DW34" s="33" t="str">
        <f>IF(squadre!L32=0, CC34, "-")</f>
        <v>-</v>
      </c>
      <c r="DX34" s="33">
        <f>IF(squadre!M32=0, CD34, "-")</f>
        <v>0</v>
      </c>
      <c r="DY34" s="33">
        <f>IF(squadre!N32=0, CE34, "-")</f>
        <v>3</v>
      </c>
      <c r="DZ34" s="33" t="str">
        <f>IF(squadre!O32=0, CF34, "-")</f>
        <v>-</v>
      </c>
      <c r="EA34" s="33" t="str">
        <f>IF(squadre!P32=0, CG34, "-")</f>
        <v>-</v>
      </c>
      <c r="EB34" s="33">
        <f>IF(squadre!Q32=0, CH34, "-")</f>
        <v>3</v>
      </c>
      <c r="EC34" s="33">
        <f>IF(squadre!R32=0, CI34, "-")</f>
        <v>2</v>
      </c>
      <c r="ED34" s="33">
        <f>IF(squadre!S32=0, CJ34, "-")</f>
        <v>0</v>
      </c>
      <c r="EE34" s="33">
        <f>IF(squadre!T32=0, CK34, "-")</f>
        <v>2</v>
      </c>
      <c r="EF34" s="33" t="str">
        <f>IF(squadre!U32=0, CL34, "-")</f>
        <v>-</v>
      </c>
      <c r="EG34" s="33" t="str">
        <f>IF(squadre!V32=0, CM34, "-")</f>
        <v>-</v>
      </c>
    </row>
    <row r="35" spans="2:137" x14ac:dyDescent="0.25">
      <c r="B35" s="11">
        <v>31</v>
      </c>
      <c r="C35" s="2">
        <f>IF(squadre!$D33=1,portieri!$D33,IF(squadre!$G33=1,portieri!$G33,portieri!$D33))</f>
        <v>5.5</v>
      </c>
      <c r="D35" s="2">
        <f>IF(squadre!$H33=1,portieri!$H33,IF(squadre!$E33=1,portieri!$E33,portieri!$H33))</f>
        <v>6.5</v>
      </c>
      <c r="E35" s="2">
        <f>IF(squadre!$I33=1,portieri!$I33,IF(squadre!$S33=1,portieri!$S33,portieri!$I33))</f>
        <v>4.5</v>
      </c>
      <c r="F35" s="2">
        <f>IF(squadre!$F33=1,portieri!$F33,IF(squadre!$O33=1,portieri!$O33,portieri!$F33))</f>
        <v>6</v>
      </c>
      <c r="G35" s="2">
        <f>IF(squadre!$P33=1,portieri!$P33,IF(squadre!$T33=1,portieri!$T33,portieri!$P33))</f>
        <v>7</v>
      </c>
      <c r="H35" s="2">
        <f>IF(squadre!$C33=1,portieri!$C33,IF(squadre!$F33=1,portieri!$F33,portieri!$C33))</f>
        <v>6</v>
      </c>
      <c r="I35" s="2">
        <f>IF(squadre!$D33=1,portieri!$D33,IF(squadre!$I33=1,portieri!$I33,portieri!$D33))</f>
        <v>5.5</v>
      </c>
      <c r="J35" s="2">
        <f>IF(squadre!$H33=1,portieri!$H33,IF(squadre!$C33=1,portieri!$C33,portieri!$H33))</f>
        <v>6.5</v>
      </c>
      <c r="K35" s="2">
        <f>IF(squadre!$S33=1,portieri!$S33,IF(squadre!$G33=1,portieri!$G33,portieri!$S33))</f>
        <v>4.5</v>
      </c>
      <c r="L35" s="2">
        <f>IF(squadre!$U33=1,portieri!$U33,IF(squadre!$V33=1,portieri!$V33,portieri!$U33))</f>
        <v>6.5</v>
      </c>
      <c r="M35" s="2">
        <f>IF(squadre!$N33=1,portieri!$N33,IF(squadre!$C33=1,portieri!$C33,portieri!$N33))</f>
        <v>6</v>
      </c>
      <c r="N35" s="2">
        <f>IF(squadre!$U33=1,portieri!$U33,IF(squadre!$K33=1,portieri!$K33,portieri!$U33))</f>
        <v>6</v>
      </c>
      <c r="O35" s="2">
        <f>IF(squadre!$L33=1,portieri!$L33,IF(squadre!$R33=1,portieri!$R33,portieri!$L33))</f>
        <v>6.5</v>
      </c>
      <c r="P35" s="2">
        <f>IF(squadre!$J33=1,portieri!$J33,IF(squadre!$M33=1,portieri!$M33,portieri!$J33))</f>
        <v>6</v>
      </c>
      <c r="Q35" s="2">
        <f>IF(squadre!$L33=1,portieri!$L33,IF(squadre!$T33=1,portieri!$T33,portieri!$L33))</f>
        <v>7</v>
      </c>
      <c r="R35" s="2">
        <f>IF(squadre!$P33=1,portieri!$P33,IF(squadre!$R33=1,portieri!$R33,portieri!$P33))</f>
        <v>6.5</v>
      </c>
      <c r="S35" s="2">
        <f>IF(squadre!$N33=1,portieri!$N33,IF(squadre!$E33=1,portieri!$E33,portieri!$N33))</f>
        <v>6</v>
      </c>
      <c r="T35" s="2">
        <f>IF(squadre!$N33=1,portieri!$N33,IF(squadre!$O33=1,portieri!$O33,portieri!$N33))</f>
        <v>6</v>
      </c>
      <c r="U35" s="2">
        <f>IF(squadre!$V33=1,portieri!$V33,IF(squadre!$R33=1,portieri!$R33,portieri!$V33))</f>
        <v>6.5</v>
      </c>
      <c r="V35" s="2">
        <f>IF(squadre!$D33=1,portieri!$D33,IF(squadre!$M33=1,portieri!$M33,portieri!$D33))</f>
        <v>5.5</v>
      </c>
      <c r="Y35" s="11">
        <v>31</v>
      </c>
      <c r="Z35" s="33">
        <f>IF(squadre!$D33=1,portieri!$AD33,IF(squadre!$G33=1,portieri!$AG33,portieri!$AD33))</f>
        <v>2</v>
      </c>
      <c r="AA35" s="33">
        <f>IF(squadre!$H33=1,portieri!$AH33,IF(squadre!$E33=1,portieri!$AE33,portieri!$AH33))</f>
        <v>2</v>
      </c>
      <c r="AB35" s="33">
        <f>IF(squadre!$I33=1,portieri!$AI33,IF(squadre!$S33=1,portieri!$AS33,portieri!$AI33))</f>
        <v>3</v>
      </c>
      <c r="AC35" s="33">
        <f>IF(squadre!$F33=1,portieri!$AF33,IF(squadre!$O33=1,portieri!$AO33,portieri!$AF33))</f>
        <v>0</v>
      </c>
      <c r="AD35" s="33">
        <f>IF(squadre!$P33=1,portieri!AP33,IF(squadre!$T33=1,portieri!$AT33,portieri!$AP33))</f>
        <v>0</v>
      </c>
      <c r="AE35" s="33">
        <f>IF(squadre!$C33=1,portieri!$AC33,IF(squadre!$F33=1,portieri!$AF33,portieri!$AC33))</f>
        <v>0</v>
      </c>
      <c r="AF35" s="33">
        <f>IF(squadre!$D33=1,portieri!$AD33,IF(squadre!$I33=1,portieri!$AI33,portieri!$AD33))</f>
        <v>2</v>
      </c>
      <c r="AG35" s="33">
        <f>IF(squadre!$H33=1,portieri!$AH33,IF(squadre!$C33=1,portieri!$AC33,portieri!$AH33))</f>
        <v>2</v>
      </c>
      <c r="AH35" s="33">
        <f>IF(squadre!$S33=1,portieri!$AS33,IF(squadre!$G33=1,portieri!$AG33,portieri!$AS33))</f>
        <v>3</v>
      </c>
      <c r="AI35" s="33">
        <f>IF(squadre!$U33=1,portieri!$AU33,IF(squadre!$V33=1,portieri!$AV33,portieri!$AU33))</f>
        <v>1</v>
      </c>
      <c r="AJ35" s="33">
        <f>IF(squadre!$N33=1,portieri!$AN33,IF(squadre!$C33=1,portieri!$AC33,portieri!$AN33))</f>
        <v>0</v>
      </c>
      <c r="AK35" s="33">
        <f>IF(squadre!$U33=1,portieri!$AU33,IF(squadre!$K33=1,portieri!$AK33,portieri!$AU33))</f>
        <v>1</v>
      </c>
      <c r="AL35" s="33">
        <f>IF(squadre!$L33=1,portieri!$AL33,IF(squadre!$R33=1,portieri!$AR33,portieri!$AL33))</f>
        <v>1</v>
      </c>
      <c r="AM35" s="33">
        <f>IF(squadre!$J33=1,portieri!$AJ33,IF(squadre!$M33=1,portieri!$AM33,portieri!$AJ33))</f>
        <v>4</v>
      </c>
      <c r="AN35" s="33">
        <f>IF(squadre!$L33=1,portieri!$AL33,IF(squadre!$T33=1,portieri!$AT33,portieri!$AL33))</f>
        <v>0</v>
      </c>
      <c r="AO35" s="33">
        <f>IF(squadre!$P33=1,portieri!$AP33,IF(squadre!$R33=1,portieri!$AR33,portieri!$AP33))</f>
        <v>1</v>
      </c>
      <c r="AP35" s="33">
        <f>IF(squadre!$N33=1,portieri!$AN33,IF(squadre!$E33=1,portieri!$AE33,portieri!$AN33))</f>
        <v>0</v>
      </c>
      <c r="AQ35" s="33">
        <f>IF(squadre!$N33=1,portieri!$AN33,IF(squadre!$O33=1,portieri!$AO33,portieri!$AN33))</f>
        <v>0</v>
      </c>
      <c r="AR35" s="33">
        <f>IF(squadre!$V33=1,portieri!$AV33,IF(squadre!$R33=1,portieri!$AR33,portieri!$AV33))</f>
        <v>1</v>
      </c>
      <c r="AS35" s="33">
        <f>IF(squadre!$D33=1,portieri!$AD33,IF(squadre!$M33=1,portieri!$AM33,portieri!$AD33))</f>
        <v>2</v>
      </c>
      <c r="AV35" s="11">
        <v>31</v>
      </c>
      <c r="AW35" s="2">
        <f>portieri!C33</f>
        <v>6</v>
      </c>
      <c r="AX35" s="2">
        <f>portieri!D33</f>
        <v>5.5</v>
      </c>
      <c r="AY35" s="2">
        <f>portieri!E33</f>
        <v>6.5</v>
      </c>
      <c r="AZ35" s="2">
        <f>portieri!F33</f>
        <v>6</v>
      </c>
      <c r="BA35" s="2">
        <f>portieri!G33</f>
        <v>4.5</v>
      </c>
      <c r="BB35" s="2">
        <f>portieri!H33</f>
        <v>6.5</v>
      </c>
      <c r="BC35" s="2">
        <f>portieri!I33</f>
        <v>7</v>
      </c>
      <c r="BD35" s="2">
        <f>portieri!J33</f>
        <v>6</v>
      </c>
      <c r="BE35" s="2">
        <f>portieri!K33</f>
        <v>6</v>
      </c>
      <c r="BF35" s="2">
        <f>portieri!L33</f>
        <v>6.5</v>
      </c>
      <c r="BG35" s="2">
        <f>portieri!M33</f>
        <v>6</v>
      </c>
      <c r="BH35" s="2">
        <f>portieri!N33</f>
        <v>6</v>
      </c>
      <c r="BI35" s="2">
        <f>portieri!O33</f>
        <v>6</v>
      </c>
      <c r="BJ35" s="2">
        <f>portieri!P33</f>
        <v>6</v>
      </c>
      <c r="BK35" s="2">
        <f>portieri!Q33</f>
        <v>8</v>
      </c>
      <c r="BL35" s="2">
        <f>portieri!R33</f>
        <v>6.5</v>
      </c>
      <c r="BM35" s="2">
        <f>portieri!S33</f>
        <v>4.5</v>
      </c>
      <c r="BN35" s="2">
        <f>portieri!T33</f>
        <v>7</v>
      </c>
      <c r="BO35" s="2">
        <f>portieri!U33</f>
        <v>6.5</v>
      </c>
      <c r="BP35" s="2">
        <f>portieri!V33</f>
        <v>6.5</v>
      </c>
      <c r="BS35" s="11">
        <v>31</v>
      </c>
      <c r="BT35" s="33">
        <f>portieri!AC33</f>
        <v>3</v>
      </c>
      <c r="BU35" s="33">
        <f>portieri!AD33</f>
        <v>2</v>
      </c>
      <c r="BV35" s="33">
        <f>portieri!AE33</f>
        <v>0</v>
      </c>
      <c r="BW35" s="33">
        <f>portieri!AF33</f>
        <v>0</v>
      </c>
      <c r="BX35" s="33">
        <f>portieri!AG33</f>
        <v>3</v>
      </c>
      <c r="BY35" s="33">
        <f>portieri!AH33</f>
        <v>2</v>
      </c>
      <c r="BZ35" s="33">
        <f>portieri!AI33</f>
        <v>2</v>
      </c>
      <c r="CA35" s="33">
        <f>portieri!AJ33</f>
        <v>4</v>
      </c>
      <c r="CB35" s="33">
        <f>portieri!AK33</f>
        <v>1</v>
      </c>
      <c r="CC35" s="33">
        <f>portieri!AL33</f>
        <v>1</v>
      </c>
      <c r="CD35" s="33">
        <f>portieri!AM33</f>
        <v>2</v>
      </c>
      <c r="CE35" s="33">
        <f>portieri!AN33</f>
        <v>0</v>
      </c>
      <c r="CF35" s="33">
        <f>portieri!AO33</f>
        <v>1</v>
      </c>
      <c r="CG35" s="33">
        <f>portieri!AP33</f>
        <v>0</v>
      </c>
      <c r="CH35" s="33">
        <f>portieri!AQ33</f>
        <v>2</v>
      </c>
      <c r="CI35" s="33">
        <f>portieri!AR33</f>
        <v>1</v>
      </c>
      <c r="CJ35" s="33">
        <f>portieri!AS33</f>
        <v>3</v>
      </c>
      <c r="CK35" s="33">
        <f>portieri!AT33</f>
        <v>0</v>
      </c>
      <c r="CL35" s="33">
        <f>portieri!AU33</f>
        <v>2</v>
      </c>
      <c r="CM35" s="33">
        <f>portieri!AV33</f>
        <v>1</v>
      </c>
      <c r="CP35" s="11">
        <v>31</v>
      </c>
      <c r="CQ35" s="33" t="str">
        <f>IF(squadre!C33=1, BT35, "-")</f>
        <v>-</v>
      </c>
      <c r="CR35" s="33">
        <f>IF(squadre!D33=1, BU35, "-")</f>
        <v>2</v>
      </c>
      <c r="CS35" s="33" t="str">
        <f>IF(squadre!E33=1, BV35, "-")</f>
        <v>-</v>
      </c>
      <c r="CT35" s="33">
        <f>IF(squadre!F33=1, BW35, "-")</f>
        <v>0</v>
      </c>
      <c r="CU35" s="33" t="str">
        <f>IF(squadre!G33=1, BX35, "-")</f>
        <v>-</v>
      </c>
      <c r="CV35" s="33">
        <f>IF(squadre!H33=1, BY35, "-")</f>
        <v>2</v>
      </c>
      <c r="CW35" s="33" t="str">
        <f>IF(squadre!I33=1, BZ35, "-")</f>
        <v>-</v>
      </c>
      <c r="CX35" s="33">
        <f>IF(squadre!J33=1, CA35, "-")</f>
        <v>4</v>
      </c>
      <c r="CY35" s="33">
        <f>IF(squadre!K33=1, CB35, "-")</f>
        <v>1</v>
      </c>
      <c r="CZ35" s="33" t="str">
        <f>IF(squadre!L33=1, CC35, "-")</f>
        <v>-</v>
      </c>
      <c r="DA35" s="33" t="str">
        <f>IF(squadre!M33=1, CD35, "-")</f>
        <v>-</v>
      </c>
      <c r="DB35" s="33">
        <f>IF(squadre!N33=1, CE35, "-")</f>
        <v>0</v>
      </c>
      <c r="DC35" s="33" t="str">
        <f>IF(squadre!O33=1, CF35, "-")</f>
        <v>-</v>
      </c>
      <c r="DD35" s="33" t="str">
        <f>IF(squadre!P33=1, CG35, "-")</f>
        <v>-</v>
      </c>
      <c r="DE35" s="33" t="str">
        <f>IF(squadre!Q33=1, CH35, "-")</f>
        <v>-</v>
      </c>
      <c r="DF35" s="33">
        <f>IF(squadre!R33=1, CI35, "-")</f>
        <v>1</v>
      </c>
      <c r="DG35" s="33">
        <f>IF(squadre!S33=1, CJ35, "-")</f>
        <v>3</v>
      </c>
      <c r="DH35" s="33">
        <f>IF(squadre!T33=1, CK35, "-")</f>
        <v>0</v>
      </c>
      <c r="DI35" s="33" t="str">
        <f>IF(squadre!U33=1, CL35, "-")</f>
        <v>-</v>
      </c>
      <c r="DJ35" s="33">
        <f>IF(squadre!V33=1, CM35, "-")</f>
        <v>1</v>
      </c>
      <c r="DM35" s="11">
        <v>31</v>
      </c>
      <c r="DN35" s="33">
        <f>IF(squadre!C33=0, BT35, "-")</f>
        <v>3</v>
      </c>
      <c r="DO35" s="33" t="str">
        <f>IF(squadre!D33=0, BU35, "-")</f>
        <v>-</v>
      </c>
      <c r="DP35" s="33">
        <f>IF(squadre!E33=0, BV35, "-")</f>
        <v>0</v>
      </c>
      <c r="DQ35" s="33" t="str">
        <f>IF(squadre!F33=0, BW35, "-")</f>
        <v>-</v>
      </c>
      <c r="DR35" s="33">
        <f>IF(squadre!G33=0, BX35, "-")</f>
        <v>3</v>
      </c>
      <c r="DS35" s="33" t="str">
        <f>IF(squadre!H33=0, BY35, "-")</f>
        <v>-</v>
      </c>
      <c r="DT35" s="33">
        <f>IF(squadre!I33=0, BZ35, "-")</f>
        <v>2</v>
      </c>
      <c r="DU35" s="33" t="str">
        <f>IF(squadre!J33=0, CA35, "-")</f>
        <v>-</v>
      </c>
      <c r="DV35" s="33" t="str">
        <f>IF(squadre!K33=0, CB35, "-")</f>
        <v>-</v>
      </c>
      <c r="DW35" s="33">
        <f>IF(squadre!L33=0, CC35, "-")</f>
        <v>1</v>
      </c>
      <c r="DX35" s="33">
        <f>IF(squadre!M33=0, CD35, "-")</f>
        <v>2</v>
      </c>
      <c r="DY35" s="33" t="str">
        <f>IF(squadre!N33=0, CE35, "-")</f>
        <v>-</v>
      </c>
      <c r="DZ35" s="33">
        <f>IF(squadre!O33=0, CF35, "-")</f>
        <v>1</v>
      </c>
      <c r="EA35" s="33">
        <f>IF(squadre!P33=0, CG35, "-")</f>
        <v>0</v>
      </c>
      <c r="EB35" s="33">
        <f>IF(squadre!Q33=0, CH35, "-")</f>
        <v>2</v>
      </c>
      <c r="EC35" s="33" t="str">
        <f>IF(squadre!R33=0, CI35, "-")</f>
        <v>-</v>
      </c>
      <c r="ED35" s="33" t="str">
        <f>IF(squadre!S33=0, CJ35, "-")</f>
        <v>-</v>
      </c>
      <c r="EE35" s="33" t="str">
        <f>IF(squadre!T33=0, CK35, "-")</f>
        <v>-</v>
      </c>
      <c r="EF35" s="33">
        <f>IF(squadre!U33=0, CL35, "-")</f>
        <v>2</v>
      </c>
      <c r="EG35" s="33" t="str">
        <f>IF(squadre!V33=0, CM35, "-")</f>
        <v>-</v>
      </c>
    </row>
    <row r="36" spans="2:137" x14ac:dyDescent="0.25">
      <c r="B36" s="11">
        <v>32</v>
      </c>
      <c r="C36" s="2">
        <f>IF(squadre!$D34=1,portieri!$D34,IF(squadre!$G34=1,portieri!$G34,portieri!$D34))</f>
        <v>6</v>
      </c>
      <c r="D36" s="2">
        <f>IF(squadre!$H34=1,portieri!$H34,IF(squadre!$E34=1,portieri!$E34,portieri!$H34))</f>
        <v>6.5</v>
      </c>
      <c r="E36" s="2">
        <f>IF(squadre!$I34=1,portieri!$I34,IF(squadre!$S34=1,portieri!$S34,portieri!$I34))</f>
        <v>6</v>
      </c>
      <c r="F36" s="2">
        <f>IF(squadre!$F34=1,portieri!$F34,IF(squadre!$O34=1,portieri!$O34,portieri!$F34))</f>
        <v>5</v>
      </c>
      <c r="G36" s="2">
        <f>IF(squadre!$P34=1,portieri!$P34,IF(squadre!$T34=1,portieri!$T34,portieri!$P34))</f>
        <v>6</v>
      </c>
      <c r="H36" s="2">
        <f>IF(squadre!$C34=1,portieri!$C34,IF(squadre!$F34=1,portieri!$F34,portieri!$C34))</f>
        <v>6</v>
      </c>
      <c r="I36" s="2">
        <f>IF(squadre!$D34=1,portieri!$D34,IF(squadre!$I34=1,portieri!$I34,portieri!$D34))</f>
        <v>6</v>
      </c>
      <c r="J36" s="2">
        <f>IF(squadre!$H34=1,portieri!$H34,IF(squadre!$C34=1,portieri!$C34,portieri!$H34))</f>
        <v>6</v>
      </c>
      <c r="K36" s="2">
        <f>IF(squadre!$S34=1,portieri!$S34,IF(squadre!$G34=1,portieri!$G34,portieri!$S34))</f>
        <v>6</v>
      </c>
      <c r="L36" s="2">
        <f>IF(squadre!$U34=1,portieri!$U34,IF(squadre!$V34=1,portieri!$V34,portieri!$U34))</f>
        <v>6</v>
      </c>
      <c r="M36" s="2">
        <f>IF(squadre!$N34=1,portieri!$N34,IF(squadre!$C34=1,portieri!$C34,portieri!$N34))</f>
        <v>6</v>
      </c>
      <c r="N36" s="2">
        <f>IF(squadre!$U34=1,portieri!$U34,IF(squadre!$K34=1,portieri!$K34,portieri!$U34))</f>
        <v>6</v>
      </c>
      <c r="O36" s="2">
        <f>IF(squadre!$L34=1,portieri!$L34,IF(squadre!$R34=1,portieri!$R34,portieri!$L34))</f>
        <v>6.5</v>
      </c>
      <c r="P36" s="2">
        <f>IF(squadre!$J34=1,portieri!$J34,IF(squadre!$M34=1,portieri!$M34,portieri!$J34))</f>
        <v>6.5</v>
      </c>
      <c r="Q36" s="2">
        <f>IF(squadre!$L34=1,portieri!$L34,IF(squadre!$T34=1,portieri!$T34,portieri!$L34))</f>
        <v>6.5</v>
      </c>
      <c r="R36" s="2">
        <f>IF(squadre!$P34=1,portieri!$P34,IF(squadre!$R34=1,portieri!$R34,portieri!$P34))</f>
        <v>6</v>
      </c>
      <c r="S36" s="2">
        <f>IF(squadre!$N34=1,portieri!$N34,IF(squadre!$E34=1,portieri!$E34,portieri!$N34))</f>
        <v>6.5</v>
      </c>
      <c r="T36" s="2">
        <f>IF(squadre!$N34=1,portieri!$N34,IF(squadre!$O34=1,portieri!$O34,portieri!$N34))</f>
        <v>5</v>
      </c>
      <c r="U36" s="2">
        <f>IF(squadre!$V34=1,portieri!$V34,IF(squadre!$R34=1,portieri!$R34,portieri!$V34))</f>
        <v>6.5</v>
      </c>
      <c r="V36" s="2">
        <f>IF(squadre!$D34=1,portieri!$D34,IF(squadre!$M34=1,portieri!$M34,portieri!$D34))</f>
        <v>6.5</v>
      </c>
      <c r="Y36" s="11">
        <v>32</v>
      </c>
      <c r="Z36" s="33">
        <f>IF(squadre!$D34=1,portieri!$AD34,IF(squadre!$G34=1,portieri!$AG34,portieri!$AD34))</f>
        <v>0</v>
      </c>
      <c r="AA36" s="33">
        <f>IF(squadre!$H34=1,portieri!$AH34,IF(squadre!$E34=1,portieri!$AE34,portieri!$AH34))</f>
        <v>0</v>
      </c>
      <c r="AB36" s="33">
        <f>IF(squadre!$I34=1,portieri!$AI34,IF(squadre!$S34=1,portieri!$AS34,portieri!$AI34))</f>
        <v>1</v>
      </c>
      <c r="AC36" s="33">
        <f>IF(squadre!$F34=1,portieri!$AF34,IF(squadre!$O34=1,portieri!$AO34,portieri!$AF34))</f>
        <v>1</v>
      </c>
      <c r="AD36" s="33">
        <f>IF(squadre!$P34=1,portieri!AP34,IF(squadre!$T34=1,portieri!$AT34,portieri!$AP34))</f>
        <v>3</v>
      </c>
      <c r="AE36" s="33">
        <f>IF(squadre!$C34=1,portieri!$AC34,IF(squadre!$F34=1,portieri!$AF34,portieri!$AC34))</f>
        <v>2</v>
      </c>
      <c r="AF36" s="33">
        <f>IF(squadre!$D34=1,portieri!$AD34,IF(squadre!$I34=1,portieri!$AI34,portieri!$AD34))</f>
        <v>1</v>
      </c>
      <c r="AG36" s="33">
        <f>IF(squadre!$H34=1,portieri!$AH34,IF(squadre!$C34=1,portieri!$AC34,portieri!$AH34))</f>
        <v>2</v>
      </c>
      <c r="AH36" s="33">
        <f>IF(squadre!$S34=1,portieri!$AS34,IF(squadre!$G34=1,portieri!$AG34,portieri!$AS34))</f>
        <v>0</v>
      </c>
      <c r="AI36" s="33">
        <f>IF(squadre!$U34=1,portieri!$AU34,IF(squadre!$V34=1,portieri!$AV34,portieri!$AU34))</f>
        <v>2</v>
      </c>
      <c r="AJ36" s="33">
        <f>IF(squadre!$N34=1,portieri!$AN34,IF(squadre!$C34=1,portieri!$AC34,portieri!$AN34))</f>
        <v>2</v>
      </c>
      <c r="AK36" s="33">
        <f>IF(squadre!$U34=1,portieri!$AU34,IF(squadre!$K34=1,portieri!$AK34,portieri!$AU34))</f>
        <v>2</v>
      </c>
      <c r="AL36" s="33">
        <f>IF(squadre!$L34=1,portieri!$AL34,IF(squadre!$R34=1,portieri!$AR34,portieri!$AL34))</f>
        <v>2</v>
      </c>
      <c r="AM36" s="33">
        <f>IF(squadre!$J34=1,portieri!$AJ34,IF(squadre!$M34=1,portieri!$AM34,portieri!$AJ34))</f>
        <v>1</v>
      </c>
      <c r="AN36" s="33">
        <f>IF(squadre!$L34=1,portieri!$AL34,IF(squadre!$T34=1,portieri!$AT34,portieri!$AL34))</f>
        <v>2</v>
      </c>
      <c r="AO36" s="33">
        <f>IF(squadre!$P34=1,portieri!$AP34,IF(squadre!$R34=1,portieri!$AR34,portieri!$AP34))</f>
        <v>3</v>
      </c>
      <c r="AP36" s="33">
        <f>IF(squadre!$N34=1,portieri!$AN34,IF(squadre!$E34=1,portieri!$AE34,portieri!$AN34))</f>
        <v>0</v>
      </c>
      <c r="AQ36" s="33">
        <f>IF(squadre!$N34=1,portieri!$AN34,IF(squadre!$O34=1,portieri!$AO34,portieri!$AN34))</f>
        <v>1</v>
      </c>
      <c r="AR36" s="33">
        <f>IF(squadre!$V34=1,portieri!$AV34,IF(squadre!$R34=1,portieri!$AR34,portieri!$AV34))</f>
        <v>0</v>
      </c>
      <c r="AS36" s="33">
        <f>IF(squadre!$D34=1,portieri!$AD34,IF(squadre!$M34=1,portieri!$AM34,portieri!$AD34))</f>
        <v>1</v>
      </c>
      <c r="AV36" s="11">
        <v>32</v>
      </c>
      <c r="AW36" s="2">
        <f>portieri!C34</f>
        <v>6</v>
      </c>
      <c r="AX36" s="2">
        <f>portieri!D34</f>
        <v>5.5</v>
      </c>
      <c r="AY36" s="2">
        <f>portieri!E34</f>
        <v>6.5</v>
      </c>
      <c r="AZ36" s="2">
        <f>portieri!F34</f>
        <v>6</v>
      </c>
      <c r="BA36" s="2">
        <f>portieri!G34</f>
        <v>6</v>
      </c>
      <c r="BB36" s="2">
        <f>portieri!H34</f>
        <v>6</v>
      </c>
      <c r="BC36" s="2">
        <f>portieri!I34</f>
        <v>6</v>
      </c>
      <c r="BD36" s="2">
        <f>portieri!J34</f>
        <v>5.5</v>
      </c>
      <c r="BE36" s="2">
        <f>portieri!K34</f>
        <v>7</v>
      </c>
      <c r="BF36" s="2">
        <f>portieri!L34</f>
        <v>6.5</v>
      </c>
      <c r="BG36" s="2">
        <f>portieri!M34</f>
        <v>6.5</v>
      </c>
      <c r="BH36" s="2">
        <f>portieri!N34</f>
        <v>6.5</v>
      </c>
      <c r="BI36" s="2">
        <f>portieri!O34</f>
        <v>5</v>
      </c>
      <c r="BJ36" s="2">
        <f>portieri!P34</f>
        <v>6</v>
      </c>
      <c r="BK36" s="2">
        <f>portieri!Q34</f>
        <v>6</v>
      </c>
      <c r="BL36" s="2">
        <f>portieri!R34</f>
        <v>6</v>
      </c>
      <c r="BM36" s="2">
        <f>portieri!S34</f>
        <v>5</v>
      </c>
      <c r="BN36" s="2">
        <f>portieri!T34</f>
        <v>6</v>
      </c>
      <c r="BO36" s="2">
        <f>portieri!U34</f>
        <v>6</v>
      </c>
      <c r="BP36" s="2">
        <f>portieri!V34</f>
        <v>6.5</v>
      </c>
      <c r="BS36" s="11">
        <v>32</v>
      </c>
      <c r="BT36" s="33">
        <f>portieri!AC34</f>
        <v>2</v>
      </c>
      <c r="BU36" s="33">
        <f>portieri!AD34</f>
        <v>1</v>
      </c>
      <c r="BV36" s="33">
        <f>portieri!AE34</f>
        <v>0</v>
      </c>
      <c r="BW36" s="33">
        <f>portieri!AF34</f>
        <v>0</v>
      </c>
      <c r="BX36" s="33">
        <f>portieri!AG34</f>
        <v>0</v>
      </c>
      <c r="BY36" s="33">
        <f>portieri!AH34</f>
        <v>0</v>
      </c>
      <c r="BZ36" s="33">
        <f>portieri!AI34</f>
        <v>1</v>
      </c>
      <c r="CA36" s="33">
        <f>portieri!AJ34</f>
        <v>2</v>
      </c>
      <c r="CB36" s="33">
        <f>portieri!AK34</f>
        <v>0</v>
      </c>
      <c r="CC36" s="33">
        <f>portieri!AL34</f>
        <v>2</v>
      </c>
      <c r="CD36" s="33">
        <f>portieri!AM34</f>
        <v>1</v>
      </c>
      <c r="CE36" s="33">
        <f>portieri!AN34</f>
        <v>1</v>
      </c>
      <c r="CF36" s="33">
        <f>portieri!AO34</f>
        <v>1</v>
      </c>
      <c r="CG36" s="33">
        <f>portieri!AP34</f>
        <v>3</v>
      </c>
      <c r="CH36" s="33">
        <f>portieri!AQ34</f>
        <v>3</v>
      </c>
      <c r="CI36" s="33">
        <f>portieri!AR34</f>
        <v>1</v>
      </c>
      <c r="CJ36" s="33">
        <f>portieri!AS34</f>
        <v>1</v>
      </c>
      <c r="CK36" s="33">
        <f>portieri!AT34</f>
        <v>2</v>
      </c>
      <c r="CL36" s="33">
        <f>portieri!AU34</f>
        <v>2</v>
      </c>
      <c r="CM36" s="33">
        <f>portieri!AV34</f>
        <v>0</v>
      </c>
      <c r="CP36" s="11">
        <v>32</v>
      </c>
      <c r="CQ36" s="33">
        <f>IF(squadre!C34=1, BT36, "-")</f>
        <v>2</v>
      </c>
      <c r="CR36" s="33" t="str">
        <f>IF(squadre!D34=1, BU36, "-")</f>
        <v>-</v>
      </c>
      <c r="CS36" s="33">
        <f>IF(squadre!E34=1, BV36, "-")</f>
        <v>0</v>
      </c>
      <c r="CT36" s="33" t="str">
        <f>IF(squadre!F34=1, BW36, "-")</f>
        <v>-</v>
      </c>
      <c r="CU36" s="33">
        <f>IF(squadre!G34=1, BX36, "-")</f>
        <v>0</v>
      </c>
      <c r="CV36" s="33" t="str">
        <f>IF(squadre!H34=1, BY36, "-")</f>
        <v>-</v>
      </c>
      <c r="CW36" s="33">
        <f>IF(squadre!I34=1, BZ36, "-")</f>
        <v>1</v>
      </c>
      <c r="CX36" s="33" t="str">
        <f>IF(squadre!J34=1, CA36, "-")</f>
        <v>-</v>
      </c>
      <c r="CY36" s="33" t="str">
        <f>IF(squadre!K34=1, CB36, "-")</f>
        <v>-</v>
      </c>
      <c r="CZ36" s="33">
        <f>IF(squadre!L34=1, CC36, "-")</f>
        <v>2</v>
      </c>
      <c r="DA36" s="33">
        <f>IF(squadre!M34=1, CD36, "-")</f>
        <v>1</v>
      </c>
      <c r="DB36" s="33" t="str">
        <f>IF(squadre!N34=1, CE36, "-")</f>
        <v>-</v>
      </c>
      <c r="DC36" s="33">
        <f>IF(squadre!O34=1, CF36, "-")</f>
        <v>1</v>
      </c>
      <c r="DD36" s="33">
        <f>IF(squadre!P34=1, CG36, "-")</f>
        <v>3</v>
      </c>
      <c r="DE36" s="33">
        <f>IF(squadre!Q34=1, CH36, "-")</f>
        <v>3</v>
      </c>
      <c r="DF36" s="33" t="str">
        <f>IF(squadre!R34=1, CI36, "-")</f>
        <v>-</v>
      </c>
      <c r="DG36" s="33" t="str">
        <f>IF(squadre!S34=1, CJ36, "-")</f>
        <v>-</v>
      </c>
      <c r="DH36" s="33" t="str">
        <f>IF(squadre!T34=1, CK36, "-")</f>
        <v>-</v>
      </c>
      <c r="DI36" s="33">
        <f>IF(squadre!U34=1, CL36, "-")</f>
        <v>2</v>
      </c>
      <c r="DJ36" s="33" t="str">
        <f>IF(squadre!V34=1, CM36, "-")</f>
        <v>-</v>
      </c>
      <c r="DM36" s="11">
        <v>32</v>
      </c>
      <c r="DN36" s="33" t="str">
        <f>IF(squadre!C34=0, BT36, "-")</f>
        <v>-</v>
      </c>
      <c r="DO36" s="33">
        <f>IF(squadre!D34=0, BU36, "-")</f>
        <v>1</v>
      </c>
      <c r="DP36" s="33" t="str">
        <f>IF(squadre!E34=0, BV36, "-")</f>
        <v>-</v>
      </c>
      <c r="DQ36" s="33">
        <f>IF(squadre!F34=0, BW36, "-")</f>
        <v>0</v>
      </c>
      <c r="DR36" s="33" t="str">
        <f>IF(squadre!G34=0, BX36, "-")</f>
        <v>-</v>
      </c>
      <c r="DS36" s="33">
        <f>IF(squadre!H34=0, BY36, "-")</f>
        <v>0</v>
      </c>
      <c r="DT36" s="33" t="str">
        <f>IF(squadre!I34=0, BZ36, "-")</f>
        <v>-</v>
      </c>
      <c r="DU36" s="33">
        <f>IF(squadre!J34=0, CA36, "-")</f>
        <v>2</v>
      </c>
      <c r="DV36" s="33">
        <f>IF(squadre!K34=0, CB36, "-")</f>
        <v>0</v>
      </c>
      <c r="DW36" s="33" t="str">
        <f>IF(squadre!L34=0, CC36, "-")</f>
        <v>-</v>
      </c>
      <c r="DX36" s="33" t="str">
        <f>IF(squadre!M34=0, CD36, "-")</f>
        <v>-</v>
      </c>
      <c r="DY36" s="33">
        <f>IF(squadre!N34=0, CE36, "-")</f>
        <v>1</v>
      </c>
      <c r="DZ36" s="33" t="str">
        <f>IF(squadre!O34=0, CF36, "-")</f>
        <v>-</v>
      </c>
      <c r="EA36" s="33" t="str">
        <f>IF(squadre!P34=0, CG36, "-")</f>
        <v>-</v>
      </c>
      <c r="EB36" s="33" t="str">
        <f>IF(squadre!Q34=0, CH36, "-")</f>
        <v>-</v>
      </c>
      <c r="EC36" s="33">
        <f>IF(squadre!R34=0, CI36, "-")</f>
        <v>1</v>
      </c>
      <c r="ED36" s="33">
        <f>IF(squadre!S34=0, CJ36, "-")</f>
        <v>1</v>
      </c>
      <c r="EE36" s="33">
        <f>IF(squadre!T34=0, CK36, "-")</f>
        <v>2</v>
      </c>
      <c r="EF36" s="33" t="str">
        <f>IF(squadre!U34=0, CL36, "-")</f>
        <v>-</v>
      </c>
      <c r="EG36" s="33">
        <f>IF(squadre!V34=0, CM36, "-")</f>
        <v>0</v>
      </c>
    </row>
    <row r="37" spans="2:137" x14ac:dyDescent="0.25">
      <c r="B37" s="11">
        <v>33</v>
      </c>
      <c r="C37" s="2">
        <f>IF(squadre!$D35=1,portieri!$D35,IF(squadre!$G35=1,portieri!$G35,portieri!$D35))</f>
        <v>6</v>
      </c>
      <c r="D37" s="2">
        <f>IF(squadre!$H35=1,portieri!$H35,IF(squadre!$E35=1,portieri!$E35,portieri!$H35))</f>
        <v>5.5</v>
      </c>
      <c r="E37" s="2">
        <f>IF(squadre!$I35=1,portieri!$I35,IF(squadre!$S35=1,portieri!$S35,portieri!$I35))</f>
        <v>6</v>
      </c>
      <c r="F37" s="2">
        <f>IF(squadre!$F35=1,portieri!$F35,IF(squadre!$O35=1,portieri!$O35,portieri!$F35))</f>
        <v>5</v>
      </c>
      <c r="G37" s="2">
        <f>IF(squadre!$P35=1,portieri!$P35,IF(squadre!$T35=1,portieri!$T35,portieri!$P35))</f>
        <v>6.5</v>
      </c>
      <c r="H37" s="2">
        <f>IF(squadre!$C35=1,portieri!$C35,IF(squadre!$F35=1,portieri!$F35,portieri!$C35))</f>
        <v>5</v>
      </c>
      <c r="I37" s="2">
        <f>IF(squadre!$D35=1,portieri!$D35,IF(squadre!$I35=1,portieri!$I35,portieri!$D35))</f>
        <v>6</v>
      </c>
      <c r="J37" s="2">
        <f>IF(squadre!$H35=1,portieri!$H35,IF(squadre!$C35=1,portieri!$C35,portieri!$H35))</f>
        <v>5.5</v>
      </c>
      <c r="K37" s="2">
        <f>IF(squadre!$S35=1,portieri!$S35,IF(squadre!$G35=1,portieri!$G35,portieri!$S35))</f>
        <v>6</v>
      </c>
      <c r="L37" s="2">
        <f>IF(squadre!$U35=1,portieri!$U35,IF(squadre!$V35=1,portieri!$V35,portieri!$U35))</f>
        <v>6</v>
      </c>
      <c r="M37" s="2">
        <f>IF(squadre!$N35=1,portieri!$N35,IF(squadre!$C35=1,portieri!$C35,portieri!$N35))</f>
        <v>6</v>
      </c>
      <c r="N37" s="2">
        <f>IF(squadre!$U35=1,portieri!$U35,IF(squadre!$K35=1,portieri!$K35,portieri!$U35))</f>
        <v>6</v>
      </c>
      <c r="O37" s="2">
        <f>IF(squadre!$L35=1,portieri!$L35,IF(squadre!$R35=1,portieri!$R35,portieri!$L35))</f>
        <v>5</v>
      </c>
      <c r="P37" s="2">
        <f>IF(squadre!$J35=1,portieri!$J35,IF(squadre!$M35=1,portieri!$M35,portieri!$J35))</f>
        <v>7</v>
      </c>
      <c r="Q37" s="2">
        <f>IF(squadre!$L35=1,portieri!$L35,IF(squadre!$T35=1,portieri!$T35,portieri!$L35))</f>
        <v>6.5</v>
      </c>
      <c r="R37" s="2">
        <f>IF(squadre!$P35=1,portieri!$P35,IF(squadre!$R35=1,portieri!$R35,portieri!$P35))</f>
        <v>5</v>
      </c>
      <c r="S37" s="2">
        <f>IF(squadre!$N35=1,portieri!$N35,IF(squadre!$E35=1,portieri!$E35,portieri!$N35))</f>
        <v>6</v>
      </c>
      <c r="T37" s="2">
        <f>IF(squadre!$N35=1,portieri!$N35,IF(squadre!$O35=1,portieri!$O35,portieri!$N35))</f>
        <v>6</v>
      </c>
      <c r="U37" s="2">
        <f>IF(squadre!$V35=1,portieri!$V35,IF(squadre!$R35=1,portieri!$R35,portieri!$V35))</f>
        <v>6</v>
      </c>
      <c r="V37" s="2">
        <f>IF(squadre!$D35=1,portieri!$D35,IF(squadre!$M35=1,portieri!$M35,portieri!$D35))</f>
        <v>6</v>
      </c>
      <c r="Y37" s="11">
        <v>33</v>
      </c>
      <c r="Z37" s="33">
        <f>IF(squadre!$D35=1,portieri!$AD35,IF(squadre!$G35=1,portieri!$AG35,portieri!$AD35))</f>
        <v>1</v>
      </c>
      <c r="AA37" s="33">
        <f>IF(squadre!$H35=1,portieri!$AH35,IF(squadre!$E35=1,portieri!$AE35,portieri!$AH35))</f>
        <v>3</v>
      </c>
      <c r="AB37" s="33">
        <f>IF(squadre!$I35=1,portieri!$AI35,IF(squadre!$S35=1,portieri!$AS35,portieri!$AI35))</f>
        <v>1</v>
      </c>
      <c r="AC37" s="33">
        <f>IF(squadre!$F35=1,portieri!$AF35,IF(squadre!$O35=1,portieri!$AO35,portieri!$AF35))</f>
        <v>1</v>
      </c>
      <c r="AD37" s="33">
        <f>IF(squadre!$P35=1,portieri!AP35,IF(squadre!$T35=1,portieri!$AT35,portieri!$AP35))</f>
        <v>1</v>
      </c>
      <c r="AE37" s="33">
        <f>IF(squadre!$C35=1,portieri!$AC35,IF(squadre!$F35=1,portieri!$AF35,portieri!$AC35))</f>
        <v>1</v>
      </c>
      <c r="AF37" s="33">
        <f>IF(squadre!$D35=1,portieri!$AD35,IF(squadre!$I35=1,portieri!$AI35,portieri!$AD35))</f>
        <v>1</v>
      </c>
      <c r="AG37" s="33">
        <f>IF(squadre!$H35=1,portieri!$AH35,IF(squadre!$C35=1,portieri!$AC35,portieri!$AH35))</f>
        <v>3</v>
      </c>
      <c r="AH37" s="33">
        <f>IF(squadre!$S35=1,portieri!$AS35,IF(squadre!$G35=1,portieri!$AG35,portieri!$AS35))</f>
        <v>1</v>
      </c>
      <c r="AI37" s="33">
        <f>IF(squadre!$U35=1,portieri!$AU35,IF(squadre!$V35=1,portieri!$AV35,portieri!$AU35))</f>
        <v>0</v>
      </c>
      <c r="AJ37" s="33">
        <f>IF(squadre!$N35=1,portieri!$AN35,IF(squadre!$C35=1,portieri!$AC35,portieri!$AN35))</f>
        <v>2</v>
      </c>
      <c r="AK37" s="33">
        <f>IF(squadre!$U35=1,portieri!$AU35,IF(squadre!$K35=1,portieri!$AK35,portieri!$AU35))</f>
        <v>0</v>
      </c>
      <c r="AL37" s="33">
        <f>IF(squadre!$L35=1,portieri!$AL35,IF(squadre!$R35=1,portieri!$AR35,portieri!$AL35))</f>
        <v>1</v>
      </c>
      <c r="AM37" s="33">
        <f>IF(squadre!$J35=1,portieri!$AJ35,IF(squadre!$M35=1,portieri!$AM35,portieri!$AJ35))</f>
        <v>0</v>
      </c>
      <c r="AN37" s="33">
        <f>IF(squadre!$L35=1,portieri!$AL35,IF(squadre!$T35=1,portieri!$AT35,portieri!$AL35))</f>
        <v>1</v>
      </c>
      <c r="AO37" s="33">
        <f>IF(squadre!$P35=1,portieri!$AP35,IF(squadre!$R35=1,portieri!$AR35,portieri!$AP35))</f>
        <v>1</v>
      </c>
      <c r="AP37" s="33">
        <f>IF(squadre!$N35=1,portieri!$AN35,IF(squadre!$E35=1,portieri!$AE35,portieri!$AN35))</f>
        <v>2</v>
      </c>
      <c r="AQ37" s="33">
        <f>IF(squadre!$N35=1,portieri!$AN35,IF(squadre!$O35=1,portieri!$AO35,portieri!$AN35))</f>
        <v>2</v>
      </c>
      <c r="AR37" s="33">
        <f>IF(squadre!$V35=1,portieri!$AV35,IF(squadre!$R35=1,portieri!$AR35,portieri!$AV35))</f>
        <v>0</v>
      </c>
      <c r="AS37" s="33">
        <f>IF(squadre!$D35=1,portieri!$AD35,IF(squadre!$M35=1,portieri!$AM35,portieri!$AD35))</f>
        <v>1</v>
      </c>
      <c r="AV37" s="11">
        <v>33</v>
      </c>
      <c r="AW37" s="2">
        <f>portieri!C35</f>
        <v>6</v>
      </c>
      <c r="AX37" s="2">
        <f>portieri!D35</f>
        <v>6</v>
      </c>
      <c r="AY37" s="2">
        <f>portieri!E35</f>
        <v>7</v>
      </c>
      <c r="AZ37" s="2">
        <f>portieri!F35</f>
        <v>5</v>
      </c>
      <c r="BA37" s="2">
        <f>portieri!G35</f>
        <v>7.5</v>
      </c>
      <c r="BB37" s="2">
        <f>portieri!H35</f>
        <v>5.5</v>
      </c>
      <c r="BC37" s="2">
        <f>portieri!I35</f>
        <v>6</v>
      </c>
      <c r="BD37" s="2">
        <f>portieri!J35</f>
        <v>7</v>
      </c>
      <c r="BE37" s="2">
        <f>portieri!K35</f>
        <v>6</v>
      </c>
      <c r="BF37" s="2">
        <f>portieri!L35</f>
        <v>6.5</v>
      </c>
      <c r="BG37" s="2">
        <f>portieri!M35</f>
        <v>6</v>
      </c>
      <c r="BH37" s="2">
        <f>portieri!N35</f>
        <v>6</v>
      </c>
      <c r="BI37" s="2">
        <f>portieri!O35</f>
        <v>6</v>
      </c>
      <c r="BJ37" s="2">
        <f>portieri!P35</f>
        <v>6</v>
      </c>
      <c r="BK37" s="2">
        <f>portieri!Q35</f>
        <v>7</v>
      </c>
      <c r="BL37" s="2">
        <f>portieri!R35</f>
        <v>5</v>
      </c>
      <c r="BM37" s="2">
        <f>portieri!S35</f>
        <v>6</v>
      </c>
      <c r="BN37" s="2">
        <f>portieri!T35</f>
        <v>6.5</v>
      </c>
      <c r="BO37" s="2">
        <f>portieri!U35</f>
        <v>5</v>
      </c>
      <c r="BP37" s="2">
        <f>portieri!V35</f>
        <v>6</v>
      </c>
      <c r="BS37" s="11">
        <v>33</v>
      </c>
      <c r="BT37" s="33">
        <f>portieri!AC35</f>
        <v>1</v>
      </c>
      <c r="BU37" s="33">
        <f>portieri!AD35</f>
        <v>1</v>
      </c>
      <c r="BV37" s="33">
        <f>portieri!AE35</f>
        <v>3</v>
      </c>
      <c r="BW37" s="33">
        <f>portieri!AF35</f>
        <v>1</v>
      </c>
      <c r="BX37" s="33">
        <f>portieri!AG35</f>
        <v>0</v>
      </c>
      <c r="BY37" s="33">
        <f>portieri!AH35</f>
        <v>3</v>
      </c>
      <c r="BZ37" s="33">
        <f>portieri!AI35</f>
        <v>1</v>
      </c>
      <c r="CA37" s="33">
        <f>portieri!AJ35</f>
        <v>0</v>
      </c>
      <c r="CB37" s="33">
        <f>portieri!AK35</f>
        <v>0</v>
      </c>
      <c r="CC37" s="33">
        <f>portieri!AL35</f>
        <v>1</v>
      </c>
      <c r="CD37" s="33">
        <f>portieri!AM35</f>
        <v>1</v>
      </c>
      <c r="CE37" s="33">
        <f>portieri!AN35</f>
        <v>2</v>
      </c>
      <c r="CF37" s="33">
        <f>portieri!AO35</f>
        <v>1</v>
      </c>
      <c r="CG37" s="33">
        <f>portieri!AP35</f>
        <v>1</v>
      </c>
      <c r="CH37" s="33">
        <f>portieri!AQ35</f>
        <v>1</v>
      </c>
      <c r="CI37" s="33">
        <f>portieri!AR35</f>
        <v>1</v>
      </c>
      <c r="CJ37" s="33">
        <f>portieri!AS35</f>
        <v>1</v>
      </c>
      <c r="CK37" s="33">
        <f>portieri!AT35</f>
        <v>1</v>
      </c>
      <c r="CL37" s="33">
        <f>portieri!AU35</f>
        <v>4</v>
      </c>
      <c r="CM37" s="33">
        <f>portieri!AV35</f>
        <v>0</v>
      </c>
      <c r="CP37" s="11">
        <v>33</v>
      </c>
      <c r="CQ37" s="33" t="str">
        <f>IF(squadre!C35=1, BT37, "-")</f>
        <v>-</v>
      </c>
      <c r="CR37" s="33">
        <f>IF(squadre!D35=1, BU37, "-")</f>
        <v>1</v>
      </c>
      <c r="CS37" s="33" t="str">
        <f>IF(squadre!E35=1, BV37, "-")</f>
        <v>-</v>
      </c>
      <c r="CT37" s="33">
        <f>IF(squadre!F35=1, BW37, "-")</f>
        <v>1</v>
      </c>
      <c r="CU37" s="33" t="str">
        <f>IF(squadre!G35=1, BX37, "-")</f>
        <v>-</v>
      </c>
      <c r="CV37" s="33">
        <f>IF(squadre!H35=1, BY37, "-")</f>
        <v>3</v>
      </c>
      <c r="CW37" s="33">
        <f>IF(squadre!I35=1, BZ37, "-")</f>
        <v>1</v>
      </c>
      <c r="CX37" s="33">
        <f>IF(squadre!J35=1, CA37, "-")</f>
        <v>0</v>
      </c>
      <c r="CY37" s="33">
        <f>IF(squadre!K35=1, CB37, "-")</f>
        <v>0</v>
      </c>
      <c r="CZ37" s="33" t="str">
        <f>IF(squadre!L35=1, CC37, "-")</f>
        <v>-</v>
      </c>
      <c r="DA37" s="33" t="str">
        <f>IF(squadre!M35=1, CD37, "-")</f>
        <v>-</v>
      </c>
      <c r="DB37" s="33">
        <f>IF(squadre!N35=1, CE37, "-")</f>
        <v>2</v>
      </c>
      <c r="DC37" s="33" t="str">
        <f>IF(squadre!O35=1, CF37, "-")</f>
        <v>-</v>
      </c>
      <c r="DD37" s="33" t="str">
        <f>IF(squadre!P35=1, CG37, "-")</f>
        <v>-</v>
      </c>
      <c r="DE37" s="33" t="str">
        <f>IF(squadre!Q35=1, CH37, "-")</f>
        <v>-</v>
      </c>
      <c r="DF37" s="33">
        <f>IF(squadre!R35=1, CI37, "-")</f>
        <v>1</v>
      </c>
      <c r="DG37" s="33" t="str">
        <f>IF(squadre!S35=1, CJ37, "-")</f>
        <v>-</v>
      </c>
      <c r="DH37" s="33">
        <f>IF(squadre!T35=1, CK37, "-")</f>
        <v>1</v>
      </c>
      <c r="DI37" s="33" t="str">
        <f>IF(squadre!U35=1, CL37, "-")</f>
        <v>-</v>
      </c>
      <c r="DJ37" s="33">
        <f>IF(squadre!V35=1, CM37, "-")</f>
        <v>0</v>
      </c>
      <c r="DM37" s="11">
        <v>33</v>
      </c>
      <c r="DN37" s="33">
        <f>IF(squadre!C35=0, BT37, "-")</f>
        <v>1</v>
      </c>
      <c r="DO37" s="33" t="str">
        <f>IF(squadre!D35=0, BU37, "-")</f>
        <v>-</v>
      </c>
      <c r="DP37" s="33">
        <f>IF(squadre!E35=0, BV37, "-")</f>
        <v>3</v>
      </c>
      <c r="DQ37" s="33" t="str">
        <f>IF(squadre!F35=0, BW37, "-")</f>
        <v>-</v>
      </c>
      <c r="DR37" s="33">
        <f>IF(squadre!G35=0, BX37, "-")</f>
        <v>0</v>
      </c>
      <c r="DS37" s="33" t="str">
        <f>IF(squadre!H35=0, BY37, "-")</f>
        <v>-</v>
      </c>
      <c r="DT37" s="33" t="str">
        <f>IF(squadre!I35=0, BZ37, "-")</f>
        <v>-</v>
      </c>
      <c r="DU37" s="33" t="str">
        <f>IF(squadre!J35=0, CA37, "-")</f>
        <v>-</v>
      </c>
      <c r="DV37" s="33" t="str">
        <f>IF(squadre!K35=0, CB37, "-")</f>
        <v>-</v>
      </c>
      <c r="DW37" s="33">
        <f>IF(squadre!L35=0, CC37, "-")</f>
        <v>1</v>
      </c>
      <c r="DX37" s="33">
        <f>IF(squadre!M35=0, CD37, "-")</f>
        <v>1</v>
      </c>
      <c r="DY37" s="33" t="str">
        <f>IF(squadre!N35=0, CE37, "-")</f>
        <v>-</v>
      </c>
      <c r="DZ37" s="33">
        <f>IF(squadre!O35=0, CF37, "-")</f>
        <v>1</v>
      </c>
      <c r="EA37" s="33">
        <f>IF(squadre!P35=0, CG37, "-")</f>
        <v>1</v>
      </c>
      <c r="EB37" s="33">
        <f>IF(squadre!Q35=0, CH37, "-")</f>
        <v>1</v>
      </c>
      <c r="EC37" s="33" t="str">
        <f>IF(squadre!R35=0, CI37, "-")</f>
        <v>-</v>
      </c>
      <c r="ED37" s="33">
        <f>IF(squadre!S35=0, CJ37, "-")</f>
        <v>1</v>
      </c>
      <c r="EE37" s="33" t="str">
        <f>IF(squadre!T35=0, CK37, "-")</f>
        <v>-</v>
      </c>
      <c r="EF37" s="33">
        <f>IF(squadre!U35=0, CL37, "-")</f>
        <v>4</v>
      </c>
      <c r="EG37" s="33" t="str">
        <f>IF(squadre!V35=0, CM37, "-")</f>
        <v>-</v>
      </c>
    </row>
    <row r="38" spans="2:137" x14ac:dyDescent="0.25">
      <c r="B38" s="11">
        <v>34</v>
      </c>
      <c r="C38" s="2">
        <f>IF(squadre!$D36=1,portieri!$D36,IF(squadre!$G36=1,portieri!$G36,portieri!$D36))</f>
        <v>6</v>
      </c>
      <c r="D38" s="2">
        <f>IF(squadre!$H36=1,portieri!$H36,IF(squadre!$E36=1,portieri!$E36,portieri!$H36))</f>
        <v>6</v>
      </c>
      <c r="E38" s="2">
        <f>IF(squadre!$I36=1,portieri!$I36,IF(squadre!$S36=1,portieri!$S36,portieri!$I36))</f>
        <v>5</v>
      </c>
      <c r="F38" s="2">
        <f>IF(squadre!$F36=1,portieri!$F36,IF(squadre!$O36=1,portieri!$O36,portieri!$F36))</f>
        <v>6</v>
      </c>
      <c r="G38" s="2">
        <f>IF(squadre!$P36=1,portieri!$P36,IF(squadre!$T36=1,portieri!$T36,portieri!$P36))</f>
        <v>6</v>
      </c>
      <c r="H38" s="2">
        <f>IF(squadre!$C36=1,portieri!$C36,IF(squadre!$F36=1,portieri!$F36,portieri!$C36))</f>
        <v>6</v>
      </c>
      <c r="I38" s="2">
        <f>IF(squadre!$D36=1,portieri!$D36,IF(squadre!$I36=1,portieri!$I36,portieri!$D36))</f>
        <v>6.5</v>
      </c>
      <c r="J38" s="2">
        <f>IF(squadre!$H36=1,portieri!$H36,IF(squadre!$C36=1,portieri!$C36,portieri!$H36))</f>
        <v>6</v>
      </c>
      <c r="K38" s="2">
        <f>IF(squadre!$S36=1,portieri!$S36,IF(squadre!$G36=1,portieri!$G36,portieri!$S36))</f>
        <v>5</v>
      </c>
      <c r="L38" s="2">
        <f>IF(squadre!$U36=1,portieri!$U36,IF(squadre!$V36=1,portieri!$V36,portieri!$U36))</f>
        <v>6</v>
      </c>
      <c r="M38" s="2">
        <f>IF(squadre!$N36=1,portieri!$N36,IF(squadre!$C36=1,portieri!$C36,portieri!$N36))</f>
        <v>6</v>
      </c>
      <c r="N38" s="2">
        <f>IF(squadre!$U36=1,portieri!$U36,IF(squadre!$K36=1,portieri!$K36,portieri!$U36))</f>
        <v>6</v>
      </c>
      <c r="O38" s="2">
        <f>IF(squadre!$L36=1,portieri!$L36,IF(squadre!$R36=1,portieri!$R36,portieri!$L36))</f>
        <v>7</v>
      </c>
      <c r="P38" s="2">
        <f>IF(squadre!$J36=1,portieri!$J36,IF(squadre!$M36=1,portieri!$M36,portieri!$J36))</f>
        <v>5.5</v>
      </c>
      <c r="Q38" s="2">
        <f>IF(squadre!$L36=1,portieri!$L36,IF(squadre!$T36=1,portieri!$T36,portieri!$L36))</f>
        <v>6</v>
      </c>
      <c r="R38" s="2">
        <f>IF(squadre!$P36=1,portieri!$P36,IF(squadre!$R36=1,portieri!$R36,portieri!$P36))</f>
        <v>6</v>
      </c>
      <c r="S38" s="2">
        <f>IF(squadre!$N36=1,portieri!$N36,IF(squadre!$E36=1,portieri!$E36,portieri!$N36))</f>
        <v>6</v>
      </c>
      <c r="T38" s="2">
        <f>IF(squadre!$N36=1,portieri!$N36,IF(squadre!$O36=1,portieri!$O36,portieri!$N36))</f>
        <v>6</v>
      </c>
      <c r="U38" s="2">
        <f>IF(squadre!$V36=1,portieri!$V36,IF(squadre!$R36=1,portieri!$R36,portieri!$V36))</f>
        <v>7</v>
      </c>
      <c r="V38" s="2">
        <f>IF(squadre!$D36=1,portieri!$D36,IF(squadre!$M36=1,portieri!$M36,portieri!$D36))</f>
        <v>5.5</v>
      </c>
      <c r="Y38" s="11">
        <v>34</v>
      </c>
      <c r="Z38" s="33">
        <f>IF(squadre!$D36=1,portieri!$AD36,IF(squadre!$G36=1,portieri!$AG36,portieri!$AD36))</f>
        <v>1</v>
      </c>
      <c r="AA38" s="33">
        <f>IF(squadre!$H36=1,portieri!$AH36,IF(squadre!$E36=1,portieri!$AE36,portieri!$AH36))</f>
        <v>1</v>
      </c>
      <c r="AB38" s="33">
        <f>IF(squadre!$I36=1,portieri!$AI36,IF(squadre!$S36=1,portieri!$AS36,portieri!$AI36))</f>
        <v>3</v>
      </c>
      <c r="AC38" s="33">
        <f>IF(squadre!$F36=1,portieri!$AF36,IF(squadre!$O36=1,portieri!$AO36,portieri!$AF36))</f>
        <v>0</v>
      </c>
      <c r="AD38" s="33">
        <f>IF(squadre!$P36=1,portieri!AP36,IF(squadre!$T36=1,portieri!$AT36,portieri!$AP36))</f>
        <v>0</v>
      </c>
      <c r="AE38" s="33">
        <f>IF(squadre!$C36=1,portieri!$AC36,IF(squadre!$F36=1,portieri!$AF36,portieri!$AC36))</f>
        <v>1</v>
      </c>
      <c r="AF38" s="33">
        <f>IF(squadre!$D36=1,portieri!$AD36,IF(squadre!$I36=1,portieri!$AI36,portieri!$AD36))</f>
        <v>1</v>
      </c>
      <c r="AG38" s="33">
        <f>IF(squadre!$H36=1,portieri!$AH36,IF(squadre!$C36=1,portieri!$AC36,portieri!$AH36))</f>
        <v>1</v>
      </c>
      <c r="AH38" s="33">
        <f>IF(squadre!$S36=1,portieri!$AS36,IF(squadre!$G36=1,portieri!$AG36,portieri!$AS36))</f>
        <v>3</v>
      </c>
      <c r="AI38" s="33">
        <f>IF(squadre!$U36=1,portieri!$AU36,IF(squadre!$V36=1,portieri!$AV36,portieri!$AU36))</f>
        <v>2</v>
      </c>
      <c r="AJ38" s="33">
        <f>IF(squadre!$N36=1,portieri!$AN36,IF(squadre!$C36=1,portieri!$AC36,portieri!$AN36))</f>
        <v>1</v>
      </c>
      <c r="AK38" s="33">
        <f>IF(squadre!$U36=1,portieri!$AU36,IF(squadre!$K36=1,portieri!$AK36,portieri!$AU36))</f>
        <v>2</v>
      </c>
      <c r="AL38" s="33">
        <f>IF(squadre!$L36=1,portieri!$AL36,IF(squadre!$R36=1,portieri!$AR36,portieri!$AL36))</f>
        <v>0</v>
      </c>
      <c r="AM38" s="33">
        <f>IF(squadre!$J36=1,portieri!$AJ36,IF(squadre!$M36=1,portieri!$AM36,portieri!$AJ36))</f>
        <v>2</v>
      </c>
      <c r="AN38" s="33">
        <f>IF(squadre!$L36=1,portieri!$AL36,IF(squadre!$T36=1,portieri!$AT36,portieri!$AL36))</f>
        <v>0</v>
      </c>
      <c r="AO38" s="33">
        <f>IF(squadre!$P36=1,portieri!$AP36,IF(squadre!$R36=1,portieri!$AR36,portieri!$AP36))</f>
        <v>0</v>
      </c>
      <c r="AP38" s="33">
        <f>IF(squadre!$N36=1,portieri!$AN36,IF(squadre!$E36=1,portieri!$AE36,portieri!$AN36))</f>
        <v>1</v>
      </c>
      <c r="AQ38" s="33">
        <f>IF(squadre!$N36=1,portieri!$AN36,IF(squadre!$O36=1,portieri!$AO36,portieri!$AN36))</f>
        <v>0</v>
      </c>
      <c r="AR38" s="33">
        <f>IF(squadre!$V36=1,portieri!$AV36,IF(squadre!$R36=1,portieri!$AR36,portieri!$AV36))</f>
        <v>0</v>
      </c>
      <c r="AS38" s="33">
        <f>IF(squadre!$D36=1,portieri!$AD36,IF(squadre!$M36=1,portieri!$AM36,portieri!$AD36))</f>
        <v>2</v>
      </c>
      <c r="AV38" s="11">
        <v>34</v>
      </c>
      <c r="AW38" s="2">
        <f>portieri!C36</f>
        <v>6</v>
      </c>
      <c r="AX38" s="2">
        <f>portieri!D36</f>
        <v>6.5</v>
      </c>
      <c r="AY38" s="2">
        <f>portieri!E36</f>
        <v>6</v>
      </c>
      <c r="AZ38" s="2">
        <f>portieri!F36</f>
        <v>6</v>
      </c>
      <c r="BA38" s="2">
        <f>portieri!G36</f>
        <v>6</v>
      </c>
      <c r="BB38" s="2">
        <f>portieri!H36</f>
        <v>6</v>
      </c>
      <c r="BC38" s="2">
        <f>portieri!I36</f>
        <v>6.5</v>
      </c>
      <c r="BD38" s="2">
        <f>portieri!J36</f>
        <v>6.5</v>
      </c>
      <c r="BE38" s="2">
        <f>portieri!K36</f>
        <v>6.5</v>
      </c>
      <c r="BF38" s="2">
        <f>portieri!L36</f>
        <v>6</v>
      </c>
      <c r="BG38" s="2">
        <f>portieri!M36</f>
        <v>5.5</v>
      </c>
      <c r="BH38" s="2">
        <f>portieri!N36</f>
        <v>6.5</v>
      </c>
      <c r="BI38" s="2">
        <f>portieri!O36</f>
        <v>6</v>
      </c>
      <c r="BJ38" s="2">
        <f>portieri!P36</f>
        <v>6</v>
      </c>
      <c r="BK38" s="2">
        <f>portieri!Q36</f>
        <v>6.5</v>
      </c>
      <c r="BL38" s="2">
        <f>portieri!R36</f>
        <v>7</v>
      </c>
      <c r="BM38" s="2">
        <f>portieri!S36</f>
        <v>5</v>
      </c>
      <c r="BN38" s="2">
        <f>portieri!T36</f>
        <v>5.5</v>
      </c>
      <c r="BO38" s="2">
        <f>portieri!U36</f>
        <v>6</v>
      </c>
      <c r="BP38" s="2">
        <f>portieri!V36</f>
        <v>6</v>
      </c>
      <c r="BS38" s="11">
        <v>34</v>
      </c>
      <c r="BT38" s="33">
        <f>portieri!AC36</f>
        <v>1</v>
      </c>
      <c r="BU38" s="33">
        <f>portieri!AD36</f>
        <v>1</v>
      </c>
      <c r="BV38" s="33">
        <f>portieri!AE36</f>
        <v>1</v>
      </c>
      <c r="BW38" s="33">
        <f>portieri!AF36</f>
        <v>4</v>
      </c>
      <c r="BX38" s="33">
        <f>portieri!AG36</f>
        <v>1</v>
      </c>
      <c r="BY38" s="33">
        <f>portieri!AH36</f>
        <v>0</v>
      </c>
      <c r="BZ38" s="33">
        <f>portieri!AI36</f>
        <v>0</v>
      </c>
      <c r="CA38" s="33">
        <f>portieri!AJ36</f>
        <v>1</v>
      </c>
      <c r="CB38" s="33">
        <f>portieri!AK36</f>
        <v>0</v>
      </c>
      <c r="CC38" s="33">
        <f>portieri!AL36</f>
        <v>0</v>
      </c>
      <c r="CD38" s="33">
        <f>portieri!AM36</f>
        <v>2</v>
      </c>
      <c r="CE38" s="33">
        <f>portieri!AN36</f>
        <v>0</v>
      </c>
      <c r="CF38" s="33">
        <f>portieri!AO36</f>
        <v>0</v>
      </c>
      <c r="CG38" s="33">
        <f>portieri!AP36</f>
        <v>0</v>
      </c>
      <c r="CH38" s="33">
        <f>portieri!AQ36</f>
        <v>3</v>
      </c>
      <c r="CI38" s="33">
        <f>portieri!AR36</f>
        <v>0</v>
      </c>
      <c r="CJ38" s="33">
        <f>portieri!AS36</f>
        <v>3</v>
      </c>
      <c r="CK38" s="33">
        <f>portieri!AT36</f>
        <v>4</v>
      </c>
      <c r="CL38" s="33">
        <f>portieri!AU36</f>
        <v>2</v>
      </c>
      <c r="CM38" s="33">
        <f>portieri!AV36</f>
        <v>0</v>
      </c>
      <c r="CP38" s="11">
        <v>34</v>
      </c>
      <c r="CQ38" s="33">
        <f>IF(squadre!C36=1, BT38, "-")</f>
        <v>1</v>
      </c>
      <c r="CR38" s="33" t="str">
        <f>IF(squadre!D36=1, BU38, "-")</f>
        <v>-</v>
      </c>
      <c r="CS38" s="33">
        <f>IF(squadre!E36=1, BV38, "-")</f>
        <v>1</v>
      </c>
      <c r="CT38" s="33" t="str">
        <f>IF(squadre!F36=1, BW38, "-")</f>
        <v>-</v>
      </c>
      <c r="CU38" s="33">
        <f>IF(squadre!G36=1, BX38, "-")</f>
        <v>1</v>
      </c>
      <c r="CV38" s="33" t="str">
        <f>IF(squadre!H36=1, BY38, "-")</f>
        <v>-</v>
      </c>
      <c r="CW38" s="33" t="str">
        <f>IF(squadre!I36=1, BZ38, "-")</f>
        <v>-</v>
      </c>
      <c r="CX38" s="33" t="str">
        <f>IF(squadre!J36=1, CA38, "-")</f>
        <v>-</v>
      </c>
      <c r="CY38" s="33" t="str">
        <f>IF(squadre!K36=1, CB38, "-")</f>
        <v>-</v>
      </c>
      <c r="CZ38" s="33" t="str">
        <f>IF(squadre!L36=1, CC38, "-")</f>
        <v>-</v>
      </c>
      <c r="DA38" s="33">
        <f>IF(squadre!M36=1, CD38, "-")</f>
        <v>2</v>
      </c>
      <c r="DB38" s="33" t="str">
        <f>IF(squadre!N36=1, CE38, "-")</f>
        <v>-</v>
      </c>
      <c r="DC38" s="33">
        <f>IF(squadre!O36=1, CF38, "-")</f>
        <v>0</v>
      </c>
      <c r="DD38" s="33">
        <f>IF(squadre!P36=1, CG38, "-")</f>
        <v>0</v>
      </c>
      <c r="DE38" s="33">
        <f>IF(squadre!Q36=1, CH38, "-")</f>
        <v>3</v>
      </c>
      <c r="DF38" s="33">
        <f>IF(squadre!R36=1, CI38, "-")</f>
        <v>0</v>
      </c>
      <c r="DG38" s="33">
        <f>IF(squadre!S36=1, CJ38, "-")</f>
        <v>3</v>
      </c>
      <c r="DH38" s="33" t="str">
        <f>IF(squadre!T36=1, CK38, "-")</f>
        <v>-</v>
      </c>
      <c r="DI38" s="33">
        <f>IF(squadre!U36=1, CL38, "-")</f>
        <v>2</v>
      </c>
      <c r="DJ38" s="33" t="str">
        <f>IF(squadre!V36=1, CM38, "-")</f>
        <v>-</v>
      </c>
      <c r="DM38" s="11">
        <v>34</v>
      </c>
      <c r="DN38" s="33" t="str">
        <f>IF(squadre!C36=0, BT38, "-")</f>
        <v>-</v>
      </c>
      <c r="DO38" s="33">
        <f>IF(squadre!D36=0, BU38, "-")</f>
        <v>1</v>
      </c>
      <c r="DP38" s="33" t="str">
        <f>IF(squadre!E36=0, BV38, "-")</f>
        <v>-</v>
      </c>
      <c r="DQ38" s="33">
        <f>IF(squadre!F36=0, BW38, "-")</f>
        <v>4</v>
      </c>
      <c r="DR38" s="33" t="str">
        <f>IF(squadre!G36=0, BX38, "-")</f>
        <v>-</v>
      </c>
      <c r="DS38" s="33">
        <f>IF(squadre!H36=0, BY38, "-")</f>
        <v>0</v>
      </c>
      <c r="DT38" s="33">
        <f>IF(squadre!I36=0, BZ38, "-")</f>
        <v>0</v>
      </c>
      <c r="DU38" s="33">
        <f>IF(squadre!J36=0, CA38, "-")</f>
        <v>1</v>
      </c>
      <c r="DV38" s="33">
        <f>IF(squadre!K36=0, CB38, "-")</f>
        <v>0</v>
      </c>
      <c r="DW38" s="33">
        <f>IF(squadre!L36=0, CC38, "-")</f>
        <v>0</v>
      </c>
      <c r="DX38" s="33" t="str">
        <f>IF(squadre!M36=0, CD38, "-")</f>
        <v>-</v>
      </c>
      <c r="DY38" s="33">
        <f>IF(squadre!N36=0, CE38, "-")</f>
        <v>0</v>
      </c>
      <c r="DZ38" s="33" t="str">
        <f>IF(squadre!O36=0, CF38, "-")</f>
        <v>-</v>
      </c>
      <c r="EA38" s="33" t="str">
        <f>IF(squadre!P36=0, CG38, "-")</f>
        <v>-</v>
      </c>
      <c r="EB38" s="33" t="str">
        <f>IF(squadre!Q36=0, CH38, "-")</f>
        <v>-</v>
      </c>
      <c r="EC38" s="33" t="str">
        <f>IF(squadre!R36=0, CI38, "-")</f>
        <v>-</v>
      </c>
      <c r="ED38" s="33" t="str">
        <f>IF(squadre!S36=0, CJ38, "-")</f>
        <v>-</v>
      </c>
      <c r="EE38" s="33">
        <f>IF(squadre!T36=0, CK38, "-")</f>
        <v>4</v>
      </c>
      <c r="EF38" s="33" t="str">
        <f>IF(squadre!U36=0, CL38, "-")</f>
        <v>-</v>
      </c>
      <c r="EG38" s="33">
        <f>IF(squadre!V36=0, CM38, "-")</f>
        <v>0</v>
      </c>
    </row>
    <row r="39" spans="2:137" x14ac:dyDescent="0.25">
      <c r="B39" s="11">
        <v>35</v>
      </c>
      <c r="C39" s="2">
        <f>IF(squadre!$D37=1,portieri!$D37,IF(squadre!$G37=1,portieri!$G37,portieri!$D37))</f>
        <v>6.5</v>
      </c>
      <c r="D39" s="2">
        <f>IF(squadre!$H37=1,portieri!$H37,IF(squadre!$E37=1,portieri!$E37,portieri!$H37))</f>
        <v>6</v>
      </c>
      <c r="E39" s="2">
        <f>IF(squadre!$I37=1,portieri!$I37,IF(squadre!$S37=1,portieri!$S37,portieri!$I37))</f>
        <v>6</v>
      </c>
      <c r="F39" s="2">
        <f>IF(squadre!$F37=1,portieri!$F37,IF(squadre!$O37=1,portieri!$O37,portieri!$F37))</f>
        <v>6.5</v>
      </c>
      <c r="G39" s="2">
        <f>IF(squadre!$P37=1,portieri!$P37,IF(squadre!$T37=1,portieri!$T37,portieri!$P37))</f>
        <v>6.5</v>
      </c>
      <c r="H39" s="2">
        <f>IF(squadre!$C37=1,portieri!$C37,IF(squadre!$F37=1,portieri!$F37,portieri!$C37))</f>
        <v>6.5</v>
      </c>
      <c r="I39" s="2">
        <f>IF(squadre!$D37=1,portieri!$D37,IF(squadre!$I37=1,portieri!$I37,portieri!$D37))</f>
        <v>6</v>
      </c>
      <c r="J39" s="2">
        <f>IF(squadre!$H37=1,portieri!$H37,IF(squadre!$C37=1,portieri!$C37,portieri!$H37))</f>
        <v>6</v>
      </c>
      <c r="K39" s="2">
        <f>IF(squadre!$S37=1,portieri!$S37,IF(squadre!$G37=1,portieri!$G37,portieri!$S37))</f>
        <v>6.5</v>
      </c>
      <c r="L39" s="2">
        <f>IF(squadre!$U37=1,portieri!$U37,IF(squadre!$V37=1,portieri!$V37,portieri!$U37))</f>
        <v>6</v>
      </c>
      <c r="M39" s="2">
        <f>IF(squadre!$N37=1,portieri!$N37,IF(squadre!$C37=1,portieri!$C37,portieri!$N37))</f>
        <v>6.5</v>
      </c>
      <c r="N39" s="2">
        <f>IF(squadre!$U37=1,portieri!$U37,IF(squadre!$K37=1,portieri!$K37,portieri!$U37))</f>
        <v>6</v>
      </c>
      <c r="O39" s="2">
        <f>IF(squadre!$L37=1,portieri!$L37,IF(squadre!$R37=1,portieri!$R37,portieri!$L37))</f>
        <v>6.5</v>
      </c>
      <c r="P39" s="2">
        <f>IF(squadre!$J37=1,portieri!$J37,IF(squadre!$M37=1,portieri!$M37,portieri!$J37))</f>
        <v>7</v>
      </c>
      <c r="Q39" s="2">
        <f>IF(squadre!$L37=1,portieri!$L37,IF(squadre!$T37=1,portieri!$T37,portieri!$L37))</f>
        <v>6.5</v>
      </c>
      <c r="R39" s="2">
        <f>IF(squadre!$P37=1,portieri!$P37,IF(squadre!$R37=1,portieri!$R37,portieri!$P37))</f>
        <v>6.5</v>
      </c>
      <c r="S39" s="2">
        <f>IF(squadre!$N37=1,portieri!$N37,IF(squadre!$E37=1,portieri!$E37,portieri!$N37))</f>
        <v>6.5</v>
      </c>
      <c r="T39" s="2">
        <f>IF(squadre!$N37=1,portieri!$N37,IF(squadre!$O37=1,portieri!$O37,portieri!$N37))</f>
        <v>6.5</v>
      </c>
      <c r="U39" s="2">
        <f>IF(squadre!$V37=1,portieri!$V37,IF(squadre!$R37=1,portieri!$R37,portieri!$V37))</f>
        <v>6</v>
      </c>
      <c r="V39" s="2">
        <f>IF(squadre!$D37=1,portieri!$D37,IF(squadre!$M37=1,portieri!$M37,portieri!$D37))</f>
        <v>7</v>
      </c>
      <c r="Y39" s="11">
        <v>35</v>
      </c>
      <c r="Z39" s="33">
        <f>IF(squadre!$D37=1,portieri!$AD37,IF(squadre!$G37=1,portieri!$AG37,portieri!$AD37))</f>
        <v>0</v>
      </c>
      <c r="AA39" s="33">
        <f>IF(squadre!$H37=1,portieri!$AH37,IF(squadre!$E37=1,portieri!$AE37,portieri!$AH37))</f>
        <v>1</v>
      </c>
      <c r="AB39" s="33">
        <f>IF(squadre!$I37=1,portieri!$AI37,IF(squadre!$S37=1,portieri!$AS37,portieri!$AI37))</f>
        <v>1</v>
      </c>
      <c r="AC39" s="33">
        <f>IF(squadre!$F37=1,portieri!$AF37,IF(squadre!$O37=1,portieri!$AO37,portieri!$AF37))</f>
        <v>0</v>
      </c>
      <c r="AD39" s="33">
        <f>IF(squadre!$P37=1,portieri!AP37,IF(squadre!$T37=1,portieri!$AT37,portieri!$AP37))</f>
        <v>0</v>
      </c>
      <c r="AE39" s="33">
        <f>IF(squadre!$C37=1,portieri!$AC37,IF(squadre!$F37=1,portieri!$AF37,portieri!$AC37))</f>
        <v>0</v>
      </c>
      <c r="AF39" s="33">
        <f>IF(squadre!$D37=1,portieri!$AD37,IF(squadre!$I37=1,portieri!$AI37,portieri!$AD37))</f>
        <v>1</v>
      </c>
      <c r="AG39" s="33">
        <f>IF(squadre!$H37=1,portieri!$AH37,IF(squadre!$C37=1,portieri!$AC37,portieri!$AH37))</f>
        <v>1</v>
      </c>
      <c r="AH39" s="33">
        <f>IF(squadre!$S37=1,portieri!$AS37,IF(squadre!$G37=1,portieri!$AG37,portieri!$AS37))</f>
        <v>0</v>
      </c>
      <c r="AI39" s="33">
        <f>IF(squadre!$U37=1,portieri!$AU37,IF(squadre!$V37=1,portieri!$AV37,portieri!$AU37))</f>
        <v>1</v>
      </c>
      <c r="AJ39" s="33">
        <f>IF(squadre!$N37=1,portieri!$AN37,IF(squadre!$C37=1,portieri!$AC37,portieri!$AN37))</f>
        <v>1</v>
      </c>
      <c r="AK39" s="33">
        <f>IF(squadre!$U37=1,portieri!$AU37,IF(squadre!$K37=1,portieri!$AK37,portieri!$AU37))</f>
        <v>0</v>
      </c>
      <c r="AL39" s="33">
        <f>IF(squadre!$L37=1,portieri!$AL37,IF(squadre!$R37=1,portieri!$AR37,portieri!$AL37))</f>
        <v>0</v>
      </c>
      <c r="AM39" s="33">
        <f>IF(squadre!$J37=1,portieri!$AJ37,IF(squadre!$M37=1,portieri!$AM37,portieri!$AJ37))</f>
        <v>0</v>
      </c>
      <c r="AN39" s="33">
        <f>IF(squadre!$L37=1,portieri!$AL37,IF(squadre!$T37=1,portieri!$AT37,portieri!$AL37))</f>
        <v>0</v>
      </c>
      <c r="AO39" s="33">
        <f>IF(squadre!$P37=1,portieri!$AP37,IF(squadre!$R37=1,portieri!$AR37,portieri!$AP37))</f>
        <v>0</v>
      </c>
      <c r="AP39" s="33">
        <f>IF(squadre!$N37=1,portieri!$AN37,IF(squadre!$E37=1,portieri!$AE37,portieri!$AN37))</f>
        <v>1</v>
      </c>
      <c r="AQ39" s="33">
        <f>IF(squadre!$N37=1,portieri!$AN37,IF(squadre!$O37=1,portieri!$AO37,portieri!$AN37))</f>
        <v>1</v>
      </c>
      <c r="AR39" s="33">
        <f>IF(squadre!$V37=1,portieri!$AV37,IF(squadre!$R37=1,portieri!$AR37,portieri!$AV37))</f>
        <v>1</v>
      </c>
      <c r="AS39" s="33">
        <f>IF(squadre!$D37=1,portieri!$AD37,IF(squadre!$M37=1,portieri!$AM37,portieri!$AD37))</f>
        <v>0</v>
      </c>
      <c r="AV39" s="11">
        <v>35</v>
      </c>
      <c r="AW39" s="2">
        <f>portieri!C37</f>
        <v>6.5</v>
      </c>
      <c r="AX39" s="2">
        <f>portieri!D37</f>
        <v>5</v>
      </c>
      <c r="AY39" s="2">
        <f>portieri!E37</f>
        <v>6.5</v>
      </c>
      <c r="AZ39" s="2">
        <f>portieri!F37</f>
        <v>6.5</v>
      </c>
      <c r="BA39" s="2">
        <f>portieri!G37</f>
        <v>6.5</v>
      </c>
      <c r="BB39" s="2">
        <f>portieri!H37</f>
        <v>6</v>
      </c>
      <c r="BC39" s="2">
        <f>portieri!I37</f>
        <v>6</v>
      </c>
      <c r="BD39" s="2">
        <f>portieri!J37</f>
        <v>5.5</v>
      </c>
      <c r="BE39" s="2">
        <f>portieri!K37</f>
        <v>6</v>
      </c>
      <c r="BF39" s="2">
        <f>portieri!L37</f>
        <v>6.5</v>
      </c>
      <c r="BG39" s="2">
        <f>portieri!M37</f>
        <v>7</v>
      </c>
      <c r="BH39" s="2">
        <f>portieri!N37</f>
        <v>6.5</v>
      </c>
      <c r="BI39" s="2">
        <f>portieri!O37</f>
        <v>6.5</v>
      </c>
      <c r="BJ39" s="2">
        <f>portieri!P37</f>
        <v>6.5</v>
      </c>
      <c r="BK39" s="2">
        <f>portieri!Q37</f>
        <v>5.5</v>
      </c>
      <c r="BL39" s="2">
        <f>portieri!R37</f>
        <v>6.5</v>
      </c>
      <c r="BM39" s="2">
        <f>portieri!S37</f>
        <v>4.5</v>
      </c>
      <c r="BN39" s="2">
        <f>portieri!T37</f>
        <v>6</v>
      </c>
      <c r="BO39" s="2">
        <f>portieri!U37</f>
        <v>6</v>
      </c>
      <c r="BP39" s="2">
        <f>portieri!V37</f>
        <v>6</v>
      </c>
      <c r="BS39" s="11">
        <v>35</v>
      </c>
      <c r="BT39" s="33">
        <f>portieri!AC37</f>
        <v>2</v>
      </c>
      <c r="BU39" s="33">
        <f>portieri!AD37</f>
        <v>6</v>
      </c>
      <c r="BV39" s="33">
        <f>portieri!AE37</f>
        <v>0</v>
      </c>
      <c r="BW39" s="33">
        <f>portieri!AF37</f>
        <v>0</v>
      </c>
      <c r="BX39" s="33">
        <f>portieri!AG37</f>
        <v>0</v>
      </c>
      <c r="BY39" s="33">
        <f>portieri!AH37</f>
        <v>1</v>
      </c>
      <c r="BZ39" s="33">
        <f>portieri!AI37</f>
        <v>1</v>
      </c>
      <c r="CA39" s="33">
        <f>portieri!AJ37</f>
        <v>3</v>
      </c>
      <c r="CB39" s="33">
        <f>portieri!AK37</f>
        <v>0</v>
      </c>
      <c r="CC39" s="33">
        <f>portieri!AL37</f>
        <v>0</v>
      </c>
      <c r="CD39" s="33">
        <f>portieri!AM37</f>
        <v>0</v>
      </c>
      <c r="CE39" s="33">
        <f>portieri!AN37</f>
        <v>1</v>
      </c>
      <c r="CF39" s="33">
        <f>portieri!AO37</f>
        <v>1</v>
      </c>
      <c r="CG39" s="33">
        <f>portieri!AP37</f>
        <v>0</v>
      </c>
      <c r="CH39" s="33">
        <f>portieri!AQ37</f>
        <v>4</v>
      </c>
      <c r="CI39" s="33">
        <f>portieri!AR37</f>
        <v>0</v>
      </c>
      <c r="CJ39" s="33">
        <f>portieri!AS37</f>
        <v>3</v>
      </c>
      <c r="CK39" s="33">
        <f>portieri!AT37</f>
        <v>3</v>
      </c>
      <c r="CL39" s="33">
        <f>portieri!AU37</f>
        <v>1</v>
      </c>
      <c r="CM39" s="33">
        <f>portieri!AV37</f>
        <v>1</v>
      </c>
      <c r="CP39" s="11">
        <v>35</v>
      </c>
      <c r="CQ39" s="33" t="str">
        <f>IF(squadre!C37=1, BT39, "-")</f>
        <v>-</v>
      </c>
      <c r="CR39" s="33" t="str">
        <f>IF(squadre!D37=1, BU39, "-")</f>
        <v>-</v>
      </c>
      <c r="CS39" s="33" t="str">
        <f>IF(squadre!E37=1, BV39, "-")</f>
        <v>-</v>
      </c>
      <c r="CT39" s="33">
        <f>IF(squadre!F37=1, BW39, "-")</f>
        <v>0</v>
      </c>
      <c r="CU39" s="33">
        <f>IF(squadre!G37=1, BX39, "-")</f>
        <v>0</v>
      </c>
      <c r="CV39" s="33">
        <f>IF(squadre!H37=1, BY39, "-")</f>
        <v>1</v>
      </c>
      <c r="CW39" s="33">
        <f>IF(squadre!I37=1, BZ39, "-")</f>
        <v>1</v>
      </c>
      <c r="CX39" s="33" t="str">
        <f>IF(squadre!J37=1, CA39, "-")</f>
        <v>-</v>
      </c>
      <c r="CY39" s="33">
        <f>IF(squadre!K37=1, CB39, "-")</f>
        <v>0</v>
      </c>
      <c r="CZ39" s="33">
        <f>IF(squadre!L37=1, CC39, "-")</f>
        <v>0</v>
      </c>
      <c r="DA39" s="33">
        <f>IF(squadre!M37=1, CD39, "-")</f>
        <v>0</v>
      </c>
      <c r="DB39" s="33">
        <f>IF(squadre!N37=1, CE39, "-")</f>
        <v>1</v>
      </c>
      <c r="DC39" s="33" t="str">
        <f>IF(squadre!O37=1, CF39, "-")</f>
        <v>-</v>
      </c>
      <c r="DD39" s="33">
        <f>IF(squadre!P37=1, CG39, "-")</f>
        <v>0</v>
      </c>
      <c r="DE39" s="33" t="str">
        <f>IF(squadre!Q37=1, CH39, "-")</f>
        <v>-</v>
      </c>
      <c r="DF39" s="33" t="str">
        <f>IF(squadre!R37=1, CI39, "-")</f>
        <v>-</v>
      </c>
      <c r="DG39" s="33" t="str">
        <f>IF(squadre!S37=1, CJ39, "-")</f>
        <v>-</v>
      </c>
      <c r="DH39" s="33" t="str">
        <f>IF(squadre!T37=1, CK39, "-")</f>
        <v>-</v>
      </c>
      <c r="DI39" s="33" t="str">
        <f>IF(squadre!U37=1, CL39, "-")</f>
        <v>-</v>
      </c>
      <c r="DJ39" s="33">
        <f>IF(squadre!V37=1, CM39, "-")</f>
        <v>1</v>
      </c>
      <c r="DM39" s="11">
        <v>35</v>
      </c>
      <c r="DN39" s="33">
        <f>IF(squadre!C37=0, BT39, "-")</f>
        <v>2</v>
      </c>
      <c r="DO39" s="33">
        <f>IF(squadre!D37=0, BU39, "-")</f>
        <v>6</v>
      </c>
      <c r="DP39" s="33">
        <f>IF(squadre!E37=0, BV39, "-")</f>
        <v>0</v>
      </c>
      <c r="DQ39" s="33" t="str">
        <f>IF(squadre!F37=0, BW39, "-")</f>
        <v>-</v>
      </c>
      <c r="DR39" s="33" t="str">
        <f>IF(squadre!G37=0, BX39, "-")</f>
        <v>-</v>
      </c>
      <c r="DS39" s="33" t="str">
        <f>IF(squadre!H37=0, BY39, "-")</f>
        <v>-</v>
      </c>
      <c r="DT39" s="33" t="str">
        <f>IF(squadre!I37=0, BZ39, "-")</f>
        <v>-</v>
      </c>
      <c r="DU39" s="33">
        <f>IF(squadre!J37=0, CA39, "-")</f>
        <v>3</v>
      </c>
      <c r="DV39" s="33" t="str">
        <f>IF(squadre!K37=0, CB39, "-")</f>
        <v>-</v>
      </c>
      <c r="DW39" s="33" t="str">
        <f>IF(squadre!L37=0, CC39, "-")</f>
        <v>-</v>
      </c>
      <c r="DX39" s="33" t="str">
        <f>IF(squadre!M37=0, CD39, "-")</f>
        <v>-</v>
      </c>
      <c r="DY39" s="33" t="str">
        <f>IF(squadre!N37=0, CE39, "-")</f>
        <v>-</v>
      </c>
      <c r="DZ39" s="33">
        <f>IF(squadre!O37=0, CF39, "-")</f>
        <v>1</v>
      </c>
      <c r="EA39" s="33" t="str">
        <f>IF(squadre!P37=0, CG39, "-")</f>
        <v>-</v>
      </c>
      <c r="EB39" s="33">
        <f>IF(squadre!Q37=0, CH39, "-")</f>
        <v>4</v>
      </c>
      <c r="EC39" s="33">
        <f>IF(squadre!R37=0, CI39, "-")</f>
        <v>0</v>
      </c>
      <c r="ED39" s="33">
        <f>IF(squadre!S37=0, CJ39, "-")</f>
        <v>3</v>
      </c>
      <c r="EE39" s="33">
        <f>IF(squadre!T37=0, CK39, "-")</f>
        <v>3</v>
      </c>
      <c r="EF39" s="33">
        <f>IF(squadre!U37=0, CL39, "-")</f>
        <v>1</v>
      </c>
      <c r="EG39" s="33" t="str">
        <f>IF(squadre!V37=0, CM39, "-")</f>
        <v>-</v>
      </c>
    </row>
    <row r="40" spans="2:137" x14ac:dyDescent="0.25">
      <c r="B40" s="11">
        <v>36</v>
      </c>
      <c r="C40" s="2">
        <f>IF(squadre!$D38=1,portieri!$D38,IF(squadre!$G38=1,portieri!$G38,portieri!$D38))</f>
        <v>5</v>
      </c>
      <c r="D40" s="2">
        <f>IF(squadre!$H38=1,portieri!$H38,IF(squadre!$E38=1,portieri!$E38,portieri!$H38))</f>
        <v>5</v>
      </c>
      <c r="E40" s="2">
        <f>IF(squadre!$I38=1,portieri!$I38,IF(squadre!$S38=1,portieri!$S38,portieri!$I38))</f>
        <v>5</v>
      </c>
      <c r="F40" s="2">
        <f>IF(squadre!$F38=1,portieri!$F38,IF(squadre!$O38=1,portieri!$O38,portieri!$F38))</f>
        <v>6</v>
      </c>
      <c r="G40" s="2">
        <f>IF(squadre!$P38=1,portieri!$P38,IF(squadre!$T38=1,portieri!$T38,portieri!$P38))</f>
        <v>6</v>
      </c>
      <c r="H40" s="2">
        <f>IF(squadre!$C38=1,portieri!$C38,IF(squadre!$F38=1,portieri!$F38,portieri!$C38))</f>
        <v>6</v>
      </c>
      <c r="I40" s="2">
        <f>IF(squadre!$D38=1,portieri!$D38,IF(squadre!$I38=1,portieri!$I38,portieri!$D38))</f>
        <v>5</v>
      </c>
      <c r="J40" s="2">
        <f>IF(squadre!$H38=1,portieri!$H38,IF(squadre!$C38=1,portieri!$C38,portieri!$H38))</f>
        <v>6</v>
      </c>
      <c r="K40" s="2">
        <f>IF(squadre!$S38=1,portieri!$S38,IF(squadre!$G38=1,portieri!$G38,portieri!$S38))</f>
        <v>5</v>
      </c>
      <c r="L40" s="2">
        <f>IF(squadre!$U38=1,portieri!$U38,IF(squadre!$V38=1,portieri!$V38,portieri!$U38))</f>
        <v>6</v>
      </c>
      <c r="M40" s="2">
        <f>IF(squadre!$N38=1,portieri!$N38,IF(squadre!$C38=1,portieri!$C38,portieri!$N38))</f>
        <v>6</v>
      </c>
      <c r="N40" s="2">
        <f>IF(squadre!$U38=1,portieri!$U38,IF(squadre!$K38=1,portieri!$K38,portieri!$U38))</f>
        <v>6</v>
      </c>
      <c r="O40" s="2">
        <f>IF(squadre!$L38=1,portieri!$L38,IF(squadre!$R38=1,portieri!$R38,portieri!$L38))</f>
        <v>5.5</v>
      </c>
      <c r="P40" s="2">
        <f>IF(squadre!$J38=1,portieri!$J38,IF(squadre!$M38=1,portieri!$M38,portieri!$J38))</f>
        <v>4.5</v>
      </c>
      <c r="Q40" s="2">
        <f>IF(squadre!$L38=1,portieri!$L38,IF(squadre!$T38=1,portieri!$T38,portieri!$L38))</f>
        <v>6</v>
      </c>
      <c r="R40" s="2">
        <f>IF(squadre!$P38=1,portieri!$P38,IF(squadre!$R38=1,portieri!$R38,portieri!$P38))</f>
        <v>5.5</v>
      </c>
      <c r="S40" s="2">
        <f>IF(squadre!$N38=1,portieri!$N38,IF(squadre!$E38=1,portieri!$E38,portieri!$N38))</f>
        <v>5</v>
      </c>
      <c r="T40" s="2">
        <f>IF(squadre!$N38=1,portieri!$N38,IF(squadre!$O38=1,portieri!$O38,portieri!$N38))</f>
        <v>6</v>
      </c>
      <c r="U40" s="2">
        <f>IF(squadre!$V38=1,portieri!$V38,IF(squadre!$R38=1,portieri!$R38,portieri!$V38))</f>
        <v>5.5</v>
      </c>
      <c r="V40" s="2">
        <f>IF(squadre!$D38=1,portieri!$D38,IF(squadre!$M38=1,portieri!$M38,portieri!$D38))</f>
        <v>5</v>
      </c>
      <c r="Y40" s="11">
        <v>36</v>
      </c>
      <c r="Z40" s="33">
        <f>IF(squadre!$D38=1,portieri!$AD38,IF(squadre!$G38=1,portieri!$AG38,portieri!$AD38))</f>
        <v>3</v>
      </c>
      <c r="AA40" s="33">
        <f>IF(squadre!$H38=1,portieri!$AH38,IF(squadre!$E38=1,portieri!$AE38,portieri!$AH38))</f>
        <v>1</v>
      </c>
      <c r="AB40" s="33">
        <f>IF(squadre!$I38=1,portieri!$AI38,IF(squadre!$S38=1,portieri!$AS38,portieri!$AI38))</f>
        <v>1</v>
      </c>
      <c r="AC40" s="33">
        <f>IF(squadre!$F38=1,portieri!$AF38,IF(squadre!$O38=1,portieri!$AO38,portieri!$AF38))</f>
        <v>3</v>
      </c>
      <c r="AD40" s="33">
        <f>IF(squadre!$P38=1,portieri!AP38,IF(squadre!$T38=1,portieri!$AT38,portieri!$AP38))</f>
        <v>1</v>
      </c>
      <c r="AE40" s="33">
        <f>IF(squadre!$C38=1,portieri!$AC38,IF(squadre!$F38=1,portieri!$AF38,portieri!$AC38))</f>
        <v>1</v>
      </c>
      <c r="AF40" s="33">
        <f>IF(squadre!$D38=1,portieri!$AD38,IF(squadre!$I38=1,portieri!$AI38,portieri!$AD38))</f>
        <v>3</v>
      </c>
      <c r="AG40" s="33">
        <f>IF(squadre!$H38=1,portieri!$AH38,IF(squadre!$C38=1,portieri!$AC38,portieri!$AH38))</f>
        <v>1</v>
      </c>
      <c r="AH40" s="33">
        <f>IF(squadre!$S38=1,portieri!$AS38,IF(squadre!$G38=1,portieri!$AG38,portieri!$AS38))</f>
        <v>1</v>
      </c>
      <c r="AI40" s="33">
        <f>IF(squadre!$U38=1,portieri!$AU38,IF(squadre!$V38=1,portieri!$AV38,portieri!$AU38))</f>
        <v>0</v>
      </c>
      <c r="AJ40" s="33">
        <f>IF(squadre!$N38=1,portieri!$AN38,IF(squadre!$C38=1,portieri!$AC38,portieri!$AN38))</f>
        <v>1</v>
      </c>
      <c r="AK40" s="33">
        <f>IF(squadre!$U38=1,portieri!$AU38,IF(squadre!$K38=1,portieri!$AK38,portieri!$AU38))</f>
        <v>0</v>
      </c>
      <c r="AL40" s="33">
        <f>IF(squadre!$L38=1,portieri!$AL38,IF(squadre!$R38=1,portieri!$AR38,portieri!$AL38))</f>
        <v>1</v>
      </c>
      <c r="AM40" s="33">
        <f>IF(squadre!$J38=1,portieri!$AJ38,IF(squadre!$M38=1,portieri!$AM38,portieri!$AJ38))</f>
        <v>3</v>
      </c>
      <c r="AN40" s="33">
        <f>IF(squadre!$L38=1,portieri!$AL38,IF(squadre!$T38=1,portieri!$AT38,portieri!$AL38))</f>
        <v>1</v>
      </c>
      <c r="AO40" s="33">
        <f>IF(squadre!$P38=1,portieri!$AP38,IF(squadre!$R38=1,portieri!$AR38,portieri!$AP38))</f>
        <v>1</v>
      </c>
      <c r="AP40" s="33">
        <f>IF(squadre!$N38=1,portieri!$AN38,IF(squadre!$E38=1,portieri!$AE38,portieri!$AN38))</f>
        <v>1</v>
      </c>
      <c r="AQ40" s="33">
        <f>IF(squadre!$N38=1,portieri!$AN38,IF(squadre!$O38=1,portieri!$AO38,portieri!$AN38))</f>
        <v>3</v>
      </c>
      <c r="AR40" s="33">
        <f>IF(squadre!$V38=1,portieri!$AV38,IF(squadre!$R38=1,portieri!$AR38,portieri!$AV38))</f>
        <v>1</v>
      </c>
      <c r="AS40" s="33">
        <f>IF(squadre!$D38=1,portieri!$AD38,IF(squadre!$M38=1,portieri!$AM38,portieri!$AD38))</f>
        <v>3</v>
      </c>
      <c r="AV40" s="11">
        <v>36</v>
      </c>
      <c r="AW40" s="2">
        <f>portieri!C38</f>
        <v>6</v>
      </c>
      <c r="AX40" s="2">
        <f>portieri!D38</f>
        <v>5</v>
      </c>
      <c r="AY40" s="2">
        <f>portieri!E38</f>
        <v>5</v>
      </c>
      <c r="AZ40" s="2">
        <f>portieri!F38</f>
        <v>6.5</v>
      </c>
      <c r="BA40" s="2">
        <f>portieri!G38</f>
        <v>7</v>
      </c>
      <c r="BB40" s="2">
        <f>portieri!H38</f>
        <v>5</v>
      </c>
      <c r="BC40" s="2">
        <f>portieri!I38</f>
        <v>5</v>
      </c>
      <c r="BD40" s="2">
        <f>portieri!J38</f>
        <v>4.5</v>
      </c>
      <c r="BE40" s="2">
        <f>portieri!K38</f>
        <v>6</v>
      </c>
      <c r="BF40" s="2">
        <f>portieri!L38</f>
        <v>7.5</v>
      </c>
      <c r="BG40" s="2">
        <f>portieri!M38</f>
        <v>6</v>
      </c>
      <c r="BH40" s="2">
        <f>portieri!N38</f>
        <v>7</v>
      </c>
      <c r="BI40" s="2">
        <f>portieri!O38</f>
        <v>6</v>
      </c>
      <c r="BJ40" s="2">
        <f>portieri!P38</f>
        <v>7</v>
      </c>
      <c r="BK40" s="2">
        <f>portieri!Q38</f>
        <v>5</v>
      </c>
      <c r="BL40" s="2">
        <f>portieri!R38</f>
        <v>5.5</v>
      </c>
      <c r="BM40" s="2">
        <f>portieri!S38</f>
        <v>5</v>
      </c>
      <c r="BN40" s="2">
        <f>portieri!T38</f>
        <v>6</v>
      </c>
      <c r="BO40" s="2">
        <f>portieri!U38</f>
        <v>6</v>
      </c>
      <c r="BP40" s="2">
        <f>portieri!V38</f>
        <v>6.5</v>
      </c>
      <c r="BS40" s="11">
        <v>36</v>
      </c>
      <c r="BT40" s="33">
        <f>portieri!AC38</f>
        <v>1</v>
      </c>
      <c r="BU40" s="33">
        <f>portieri!AD38</f>
        <v>3</v>
      </c>
      <c r="BV40" s="33">
        <f>portieri!AE38</f>
        <v>1</v>
      </c>
      <c r="BW40" s="33">
        <f>portieri!AF38</f>
        <v>1</v>
      </c>
      <c r="BX40" s="33">
        <f>portieri!AG38</f>
        <v>0</v>
      </c>
      <c r="BY40" s="33">
        <f>portieri!AH38</f>
        <v>0</v>
      </c>
      <c r="BZ40" s="33">
        <f>portieri!AI38</f>
        <v>0</v>
      </c>
      <c r="CA40" s="33">
        <f>portieri!AJ38</f>
        <v>3</v>
      </c>
      <c r="CB40" s="33">
        <f>portieri!AK38</f>
        <v>0</v>
      </c>
      <c r="CC40" s="33">
        <f>portieri!AL38</f>
        <v>1</v>
      </c>
      <c r="CD40" s="33">
        <f>portieri!AM38</f>
        <v>0</v>
      </c>
      <c r="CE40" s="33">
        <f>portieri!AN38</f>
        <v>0</v>
      </c>
      <c r="CF40" s="33">
        <f>portieri!AO38</f>
        <v>3</v>
      </c>
      <c r="CG40" s="33">
        <f>portieri!AP38</f>
        <v>0</v>
      </c>
      <c r="CH40" s="33">
        <f>portieri!AQ38</f>
        <v>4</v>
      </c>
      <c r="CI40" s="33">
        <f>portieri!AR38</f>
        <v>1</v>
      </c>
      <c r="CJ40" s="33">
        <f>portieri!AS38</f>
        <v>1</v>
      </c>
      <c r="CK40" s="33">
        <f>portieri!AT38</f>
        <v>1</v>
      </c>
      <c r="CL40" s="33">
        <f>portieri!AU38</f>
        <v>0</v>
      </c>
      <c r="CM40" s="33">
        <f>portieri!AV38</f>
        <v>2</v>
      </c>
      <c r="CP40" s="11">
        <v>36</v>
      </c>
      <c r="CQ40" s="33">
        <f>IF(squadre!C38=1, BT40, "-")</f>
        <v>1</v>
      </c>
      <c r="CR40" s="33">
        <f>IF(squadre!D38=1, BU40, "-")</f>
        <v>3</v>
      </c>
      <c r="CS40" s="33">
        <f>IF(squadre!E38=1, BV40, "-")</f>
        <v>1</v>
      </c>
      <c r="CT40" s="33" t="str">
        <f>IF(squadre!F38=1, BW40, "-")</f>
        <v>-</v>
      </c>
      <c r="CU40" s="33" t="str">
        <f>IF(squadre!G38=1, BX40, "-")</f>
        <v>-</v>
      </c>
      <c r="CV40" s="33" t="str">
        <f>IF(squadre!H38=1, BY40, "-")</f>
        <v>-</v>
      </c>
      <c r="CW40" s="33" t="str">
        <f>IF(squadre!I38=1, BZ40, "-")</f>
        <v>-</v>
      </c>
      <c r="CX40" s="33">
        <f>IF(squadre!J38=1, CA40, "-")</f>
        <v>3</v>
      </c>
      <c r="CY40" s="33" t="str">
        <f>IF(squadre!K38=1, CB40, "-")</f>
        <v>-</v>
      </c>
      <c r="CZ40" s="33" t="str">
        <f>IF(squadre!L38=1, CC40, "-")</f>
        <v>-</v>
      </c>
      <c r="DA40" s="33" t="str">
        <f>IF(squadre!M38=1, CD40, "-")</f>
        <v>-</v>
      </c>
      <c r="DB40" s="33" t="str">
        <f>IF(squadre!N38=1, CE40, "-")</f>
        <v>-</v>
      </c>
      <c r="DC40" s="33">
        <f>IF(squadre!O38=1, CF40, "-")</f>
        <v>3</v>
      </c>
      <c r="DD40" s="33" t="str">
        <f>IF(squadre!P38=1, CG40, "-")</f>
        <v>-</v>
      </c>
      <c r="DE40" s="33">
        <f>IF(squadre!Q38=1, CH40, "-")</f>
        <v>4</v>
      </c>
      <c r="DF40" s="33">
        <f>IF(squadre!R38=1, CI40, "-")</f>
        <v>1</v>
      </c>
      <c r="DG40" s="33">
        <f>IF(squadre!S38=1, CJ40, "-")</f>
        <v>1</v>
      </c>
      <c r="DH40" s="33">
        <f>IF(squadre!T38=1, CK40, "-")</f>
        <v>1</v>
      </c>
      <c r="DI40" s="33">
        <f>IF(squadre!U38=1, CL40, "-")</f>
        <v>0</v>
      </c>
      <c r="DJ40" s="33" t="str">
        <f>IF(squadre!V38=1, CM40, "-")</f>
        <v>-</v>
      </c>
      <c r="DM40" s="11">
        <v>36</v>
      </c>
      <c r="DN40" s="33" t="str">
        <f>IF(squadre!C38=0, BT40, "-")</f>
        <v>-</v>
      </c>
      <c r="DO40" s="33" t="str">
        <f>IF(squadre!D38=0, BU40, "-")</f>
        <v>-</v>
      </c>
      <c r="DP40" s="33" t="str">
        <f>IF(squadre!E38=0, BV40, "-")</f>
        <v>-</v>
      </c>
      <c r="DQ40" s="33">
        <f>IF(squadre!F38=0, BW40, "-")</f>
        <v>1</v>
      </c>
      <c r="DR40" s="33">
        <f>IF(squadre!G38=0, BX40, "-")</f>
        <v>0</v>
      </c>
      <c r="DS40" s="33">
        <f>IF(squadre!H38=0, BY40, "-")</f>
        <v>0</v>
      </c>
      <c r="DT40" s="33">
        <f>IF(squadre!I38=0, BZ40, "-")</f>
        <v>0</v>
      </c>
      <c r="DU40" s="33" t="str">
        <f>IF(squadre!J38=0, CA40, "-")</f>
        <v>-</v>
      </c>
      <c r="DV40" s="33">
        <f>IF(squadre!K38=0, CB40, "-")</f>
        <v>0</v>
      </c>
      <c r="DW40" s="33">
        <f>IF(squadre!L38=0, CC40, "-")</f>
        <v>1</v>
      </c>
      <c r="DX40" s="33">
        <f>IF(squadre!M38=0, CD40, "-")</f>
        <v>0</v>
      </c>
      <c r="DY40" s="33">
        <f>IF(squadre!N38=0, CE40, "-")</f>
        <v>0</v>
      </c>
      <c r="DZ40" s="33" t="str">
        <f>IF(squadre!O38=0, CF40, "-")</f>
        <v>-</v>
      </c>
      <c r="EA40" s="33">
        <f>IF(squadre!P38=0, CG40, "-")</f>
        <v>0</v>
      </c>
      <c r="EB40" s="33" t="str">
        <f>IF(squadre!Q38=0, CH40, "-")</f>
        <v>-</v>
      </c>
      <c r="EC40" s="33" t="str">
        <f>IF(squadre!R38=0, CI40, "-")</f>
        <v>-</v>
      </c>
      <c r="ED40" s="33" t="str">
        <f>IF(squadre!S38=0, CJ40, "-")</f>
        <v>-</v>
      </c>
      <c r="EE40" s="33" t="str">
        <f>IF(squadre!T38=0, CK40, "-")</f>
        <v>-</v>
      </c>
      <c r="EF40" s="33" t="str">
        <f>IF(squadre!U38=0, CL40, "-")</f>
        <v>-</v>
      </c>
      <c r="EG40" s="33">
        <f>IF(squadre!V38=0, CM40, "-")</f>
        <v>2</v>
      </c>
    </row>
    <row r="41" spans="2:137" x14ac:dyDescent="0.25">
      <c r="B41" s="11">
        <v>37</v>
      </c>
      <c r="C41" s="2">
        <f>IF(squadre!$D39=1,portieri!$D39,IF(squadre!$G39=1,portieri!$G39,portieri!$D39))</f>
        <v>7.5</v>
      </c>
      <c r="D41" s="2">
        <f>IF(squadre!$H39=1,portieri!$H39,IF(squadre!$E39=1,portieri!$E39,portieri!$H39))</f>
        <v>6</v>
      </c>
      <c r="E41" s="2">
        <f>IF(squadre!$I39=1,portieri!$I39,IF(squadre!$S39=1,portieri!$S39,portieri!$I39))</f>
        <v>6</v>
      </c>
      <c r="F41" s="2">
        <f>IF(squadre!$F39=1,portieri!$F39,IF(squadre!$O39=1,portieri!$O39,portieri!$F39))</f>
        <v>6.5</v>
      </c>
      <c r="G41" s="2">
        <f>IF(squadre!$P39=1,portieri!$P39,IF(squadre!$T39=1,portieri!$T39,portieri!$P39))</f>
        <v>5</v>
      </c>
      <c r="H41" s="2">
        <f>IF(squadre!$C39=1,portieri!$C39,IF(squadre!$F39=1,portieri!$F39,portieri!$C39))</f>
        <v>6.5</v>
      </c>
      <c r="I41" s="2">
        <f>IF(squadre!$D39=1,portieri!$D39,IF(squadre!$I39=1,portieri!$I39,portieri!$D39))</f>
        <v>6</v>
      </c>
      <c r="J41" s="2">
        <f>IF(squadre!$H39=1,portieri!$H39,IF(squadre!$C39=1,portieri!$C39,portieri!$H39))</f>
        <v>6</v>
      </c>
      <c r="K41" s="2">
        <f>IF(squadre!$S39=1,portieri!$S39,IF(squadre!$G39=1,portieri!$G39,portieri!$S39))</f>
        <v>7.5</v>
      </c>
      <c r="L41" s="2">
        <f>IF(squadre!$U39=1,portieri!$U39,IF(squadre!$V39=1,portieri!$V39,portieri!$U39))</f>
        <v>5</v>
      </c>
      <c r="M41" s="2">
        <f>IF(squadre!$N39=1,portieri!$N39,IF(squadre!$C39=1,portieri!$C39,portieri!$N39))</f>
        <v>6</v>
      </c>
      <c r="N41" s="2">
        <f>IF(squadre!$U39=1,portieri!$U39,IF(squadre!$K39=1,portieri!$K39,portieri!$U39))</f>
        <v>6</v>
      </c>
      <c r="O41" s="2">
        <f>IF(squadre!$L39=1,portieri!$L39,IF(squadre!$R39=1,portieri!$R39,portieri!$L39))</f>
        <v>6</v>
      </c>
      <c r="P41" s="2">
        <f>IF(squadre!$J39=1,portieri!$J39,IF(squadre!$M39=1,portieri!$M39,portieri!$J39))</f>
        <v>6</v>
      </c>
      <c r="Q41" s="2">
        <f>IF(squadre!$L39=1,portieri!$L39,IF(squadre!$T39=1,portieri!$T39,portieri!$L39))</f>
        <v>6</v>
      </c>
      <c r="R41" s="2">
        <f>IF(squadre!$P39=1,portieri!$P39,IF(squadre!$R39=1,portieri!$R39,portieri!$P39))</f>
        <v>5</v>
      </c>
      <c r="S41" s="2">
        <f>IF(squadre!$N39=1,portieri!$N39,IF(squadre!$E39=1,portieri!$E39,portieri!$N39))</f>
        <v>6</v>
      </c>
      <c r="T41" s="2">
        <f>IF(squadre!$N39=1,portieri!$N39,IF(squadre!$O39=1,portieri!$O39,portieri!$N39))</f>
        <v>6</v>
      </c>
      <c r="U41" s="2">
        <f>IF(squadre!$V39=1,portieri!$V39,IF(squadre!$R39=1,portieri!$R39,portieri!$V39))</f>
        <v>5</v>
      </c>
      <c r="V41" s="2">
        <f>IF(squadre!$D39=1,portieri!$D39,IF(squadre!$M39=1,portieri!$M39,portieri!$D39))</f>
        <v>6</v>
      </c>
      <c r="Y41" s="11">
        <v>37</v>
      </c>
      <c r="Z41" s="33">
        <f>IF(squadre!$D39=1,portieri!$AD39,IF(squadre!$G39=1,portieri!$AG39,portieri!$AD39))</f>
        <v>1</v>
      </c>
      <c r="AA41" s="33">
        <f>IF(squadre!$H39=1,portieri!$AH39,IF(squadre!$E39=1,portieri!$AE39,portieri!$AH39))</f>
        <v>0</v>
      </c>
      <c r="AB41" s="33">
        <f>IF(squadre!$I39=1,portieri!$AI39,IF(squadre!$S39=1,portieri!$AS39,portieri!$AI39))</f>
        <v>0</v>
      </c>
      <c r="AC41" s="33">
        <f>IF(squadre!$F39=1,portieri!$AF39,IF(squadre!$O39=1,portieri!$AO39,portieri!$AF39))</f>
        <v>0</v>
      </c>
      <c r="AD41" s="33">
        <f>IF(squadre!$P39=1,portieri!AP39,IF(squadre!$T39=1,portieri!$AT39,portieri!$AP39))</f>
        <v>2</v>
      </c>
      <c r="AE41" s="33">
        <f>IF(squadre!$C39=1,portieri!$AC39,IF(squadre!$F39=1,portieri!$AF39,portieri!$AC39))</f>
        <v>0</v>
      </c>
      <c r="AF41" s="33">
        <f>IF(squadre!$D39=1,portieri!$AD39,IF(squadre!$I39=1,portieri!$AI39,portieri!$AD39))</f>
        <v>0</v>
      </c>
      <c r="AG41" s="33">
        <f>IF(squadre!$H39=1,portieri!$AH39,IF(squadre!$C39=1,portieri!$AC39,portieri!$AH39))</f>
        <v>0</v>
      </c>
      <c r="AH41" s="33">
        <f>IF(squadre!$S39=1,portieri!$AS39,IF(squadre!$G39=1,portieri!$AG39,portieri!$AS39))</f>
        <v>1</v>
      </c>
      <c r="AI41" s="33">
        <f>IF(squadre!$U39=1,portieri!$AU39,IF(squadre!$V39=1,portieri!$AV39,portieri!$AU39))</f>
        <v>1</v>
      </c>
      <c r="AJ41" s="33">
        <f>IF(squadre!$N39=1,portieri!$AN39,IF(squadre!$C39=1,portieri!$AC39,portieri!$AN39))</f>
        <v>1</v>
      </c>
      <c r="AK41" s="33">
        <f>IF(squadre!$U39=1,portieri!$AU39,IF(squadre!$K39=1,portieri!$AK39,portieri!$AU39))</f>
        <v>1</v>
      </c>
      <c r="AL41" s="33">
        <f>IF(squadre!$L39=1,portieri!$AL39,IF(squadre!$R39=1,portieri!$AR39,portieri!$AL39))</f>
        <v>0</v>
      </c>
      <c r="AM41" s="33">
        <f>IF(squadre!$J39=1,portieri!$AJ39,IF(squadre!$M39=1,portieri!$AM39,portieri!$AJ39))</f>
        <v>0</v>
      </c>
      <c r="AN41" s="33">
        <f>IF(squadre!$L39=1,portieri!$AL39,IF(squadre!$T39=1,portieri!$AT39,portieri!$AL39))</f>
        <v>0</v>
      </c>
      <c r="AO41" s="33">
        <f>IF(squadre!$P39=1,portieri!$AP39,IF(squadre!$R39=1,portieri!$AR39,portieri!$AP39))</f>
        <v>2</v>
      </c>
      <c r="AP41" s="33">
        <f>IF(squadre!$N39=1,portieri!$AN39,IF(squadre!$E39=1,portieri!$AE39,portieri!$AN39))</f>
        <v>1</v>
      </c>
      <c r="AQ41" s="33">
        <f>IF(squadre!$N39=1,portieri!$AN39,IF(squadre!$O39=1,portieri!$AO39,portieri!$AN39))</f>
        <v>1</v>
      </c>
      <c r="AR41" s="33">
        <f>IF(squadre!$V39=1,portieri!$AV39,IF(squadre!$R39=1,portieri!$AR39,portieri!$AV39))</f>
        <v>1</v>
      </c>
      <c r="AS41" s="33">
        <f>IF(squadre!$D39=1,portieri!$AD39,IF(squadre!$M39=1,portieri!$AM39,portieri!$AD39))</f>
        <v>0</v>
      </c>
      <c r="AV41" s="11">
        <v>37</v>
      </c>
      <c r="AW41" s="2">
        <f>portieri!C39</f>
        <v>6</v>
      </c>
      <c r="AX41" s="2">
        <f>portieri!D39</f>
        <v>7</v>
      </c>
      <c r="AY41" s="2">
        <f>portieri!E39</f>
        <v>6.5</v>
      </c>
      <c r="AZ41" s="2">
        <f>portieri!F39</f>
        <v>6.5</v>
      </c>
      <c r="BA41" s="2">
        <f>portieri!G39</f>
        <v>7.5</v>
      </c>
      <c r="BB41" s="2">
        <f>portieri!H39</f>
        <v>6</v>
      </c>
      <c r="BC41" s="2">
        <f>portieri!I39</f>
        <v>6</v>
      </c>
      <c r="BD41" s="2">
        <f>portieri!J39</f>
        <v>7.5</v>
      </c>
      <c r="BE41" s="2">
        <f>portieri!K39</f>
        <v>6</v>
      </c>
      <c r="BF41" s="2">
        <f>portieri!L39</f>
        <v>6</v>
      </c>
      <c r="BG41" s="2">
        <f>portieri!M39</f>
        <v>6</v>
      </c>
      <c r="BH41" s="2">
        <f>portieri!N39</f>
        <v>6</v>
      </c>
      <c r="BI41" s="2">
        <f>portieri!O39</f>
        <v>6.5</v>
      </c>
      <c r="BJ41" s="2">
        <f>portieri!P39</f>
        <v>5</v>
      </c>
      <c r="BK41" s="2">
        <f>portieri!Q39</f>
        <v>6.5</v>
      </c>
      <c r="BL41" s="2">
        <f>portieri!R39</f>
        <v>6</v>
      </c>
      <c r="BM41" s="2">
        <f>portieri!S39</f>
        <v>6.5</v>
      </c>
      <c r="BN41" s="2">
        <f>portieri!T39</f>
        <v>6</v>
      </c>
      <c r="BO41" s="2">
        <f>portieri!U39</f>
        <v>6</v>
      </c>
      <c r="BP41" s="2">
        <f>portieri!V39</f>
        <v>5</v>
      </c>
      <c r="BS41" s="11">
        <v>37</v>
      </c>
      <c r="BT41" s="33">
        <f>portieri!AC39</f>
        <v>2</v>
      </c>
      <c r="BU41" s="33">
        <f>portieri!AD39</f>
        <v>0</v>
      </c>
      <c r="BV41" s="33">
        <f>portieri!AE39</f>
        <v>1</v>
      </c>
      <c r="BW41" s="33">
        <f>portieri!AF39</f>
        <v>0</v>
      </c>
      <c r="BX41" s="33">
        <f>portieri!AG39</f>
        <v>1</v>
      </c>
      <c r="BY41" s="33">
        <f>portieri!AH39</f>
        <v>0</v>
      </c>
      <c r="BZ41" s="33">
        <f>portieri!AI39</f>
        <v>0</v>
      </c>
      <c r="CA41" s="33">
        <f>portieri!AJ39</f>
        <v>0</v>
      </c>
      <c r="CB41" s="33">
        <f>portieri!AK39</f>
        <v>1</v>
      </c>
      <c r="CC41" s="33">
        <f>portieri!AL39</f>
        <v>0</v>
      </c>
      <c r="CD41" s="33">
        <f>portieri!AM39</f>
        <v>0</v>
      </c>
      <c r="CE41" s="33">
        <f>portieri!AN39</f>
        <v>1</v>
      </c>
      <c r="CF41" s="33">
        <f>portieri!AO39</f>
        <v>1</v>
      </c>
      <c r="CG41" s="33">
        <f>portieri!AP39</f>
        <v>2</v>
      </c>
      <c r="CH41" s="33">
        <f>portieri!AQ39</f>
        <v>1</v>
      </c>
      <c r="CI41" s="33">
        <f>portieri!AR39</f>
        <v>0</v>
      </c>
      <c r="CJ41" s="33">
        <f>portieri!AS39</f>
        <v>2</v>
      </c>
      <c r="CK41" s="33">
        <f>portieri!AT39</f>
        <v>2</v>
      </c>
      <c r="CL41" s="33">
        <f>portieri!AU39</f>
        <v>1</v>
      </c>
      <c r="CM41" s="33">
        <f>portieri!AV39</f>
        <v>1</v>
      </c>
      <c r="CP41" s="11">
        <v>37</v>
      </c>
      <c r="CQ41" s="33" t="str">
        <f>IF(squadre!C39=1, BT41, "-")</f>
        <v>-</v>
      </c>
      <c r="CR41" s="33" t="str">
        <f>IF(squadre!D39=1, BU41, "-")</f>
        <v>-</v>
      </c>
      <c r="CS41" s="33" t="str">
        <f>IF(squadre!E39=1, BV41, "-")</f>
        <v>-</v>
      </c>
      <c r="CT41" s="33">
        <f>IF(squadre!F39=1, BW41, "-")</f>
        <v>0</v>
      </c>
      <c r="CU41" s="33">
        <f>IF(squadre!G39=1, BX41, "-")</f>
        <v>1</v>
      </c>
      <c r="CV41" s="33">
        <f>IF(squadre!H39=1, BY41, "-")</f>
        <v>0</v>
      </c>
      <c r="CW41" s="33">
        <f>IF(squadre!I39=1, BZ41, "-")</f>
        <v>0</v>
      </c>
      <c r="CX41" s="33" t="str">
        <f>IF(squadre!J39=1, CA41, "-")</f>
        <v>-</v>
      </c>
      <c r="CY41" s="33">
        <f>IF(squadre!K39=1, CB41, "-")</f>
        <v>1</v>
      </c>
      <c r="CZ41" s="33">
        <f>IF(squadre!L39=1, CC41, "-")</f>
        <v>0</v>
      </c>
      <c r="DA41" s="33">
        <f>IF(squadre!M39=1, CD41, "-")</f>
        <v>0</v>
      </c>
      <c r="DB41" s="33">
        <f>IF(squadre!N39=1, CE41, "-")</f>
        <v>1</v>
      </c>
      <c r="DC41" s="33" t="str">
        <f>IF(squadre!O39=1, CF41, "-")</f>
        <v>-</v>
      </c>
      <c r="DD41" s="33">
        <f>IF(squadre!P39=1, CG41, "-")</f>
        <v>2</v>
      </c>
      <c r="DE41" s="33" t="str">
        <f>IF(squadre!Q39=1, CH41, "-")</f>
        <v>-</v>
      </c>
      <c r="DF41" s="33" t="str">
        <f>IF(squadre!R39=1, CI41, "-")</f>
        <v>-</v>
      </c>
      <c r="DG41" s="33" t="str">
        <f>IF(squadre!S39=1, CJ41, "-")</f>
        <v>-</v>
      </c>
      <c r="DH41" s="33" t="str">
        <f>IF(squadre!T39=1, CK41, "-")</f>
        <v>-</v>
      </c>
      <c r="DI41" s="33" t="str">
        <f>IF(squadre!U39=1, CL41, "-")</f>
        <v>-</v>
      </c>
      <c r="DJ41" s="33">
        <f>IF(squadre!V39=1, CM41, "-")</f>
        <v>1</v>
      </c>
      <c r="DM41" s="11">
        <v>37</v>
      </c>
      <c r="DN41" s="33">
        <f>IF(squadre!C39=0, BT41, "-")</f>
        <v>2</v>
      </c>
      <c r="DO41" s="33">
        <f>IF(squadre!D39=0, BU41, "-")</f>
        <v>0</v>
      </c>
      <c r="DP41" s="33">
        <f>IF(squadre!E39=0, BV41, "-")</f>
        <v>1</v>
      </c>
      <c r="DQ41" s="33" t="str">
        <f>IF(squadre!F39=0, BW41, "-")</f>
        <v>-</v>
      </c>
      <c r="DR41" s="33" t="str">
        <f>IF(squadre!G39=0, BX41, "-")</f>
        <v>-</v>
      </c>
      <c r="DS41" s="33" t="str">
        <f>IF(squadre!H39=0, BY41, "-")</f>
        <v>-</v>
      </c>
      <c r="DT41" s="33" t="str">
        <f>IF(squadre!I39=0, BZ41, "-")</f>
        <v>-</v>
      </c>
      <c r="DU41" s="33">
        <f>IF(squadre!J39=0, CA41, "-")</f>
        <v>0</v>
      </c>
      <c r="DV41" s="33" t="str">
        <f>IF(squadre!K39=0, CB41, "-")</f>
        <v>-</v>
      </c>
      <c r="DW41" s="33" t="str">
        <f>IF(squadre!L39=0, CC41, "-")</f>
        <v>-</v>
      </c>
      <c r="DX41" s="33" t="str">
        <f>IF(squadre!M39=0, CD41, "-")</f>
        <v>-</v>
      </c>
      <c r="DY41" s="33" t="str">
        <f>IF(squadre!N39=0, CE41, "-")</f>
        <v>-</v>
      </c>
      <c r="DZ41" s="33">
        <f>IF(squadre!O39=0, CF41, "-")</f>
        <v>1</v>
      </c>
      <c r="EA41" s="33" t="str">
        <f>IF(squadre!P39=0, CG41, "-")</f>
        <v>-</v>
      </c>
      <c r="EB41" s="33">
        <f>IF(squadre!Q39=0, CH41, "-")</f>
        <v>1</v>
      </c>
      <c r="EC41" s="33">
        <f>IF(squadre!R39=0, CI41, "-")</f>
        <v>0</v>
      </c>
      <c r="ED41" s="33">
        <f>IF(squadre!S39=0, CJ41, "-")</f>
        <v>2</v>
      </c>
      <c r="EE41" s="33">
        <f>IF(squadre!T39=0, CK41, "-")</f>
        <v>2</v>
      </c>
      <c r="EF41" s="33">
        <f>IF(squadre!U39=0, CL41, "-")</f>
        <v>1</v>
      </c>
      <c r="EG41" s="33" t="str">
        <f>IF(squadre!V39=0, CM41, "-")</f>
        <v>-</v>
      </c>
    </row>
    <row r="42" spans="2:137" x14ac:dyDescent="0.25">
      <c r="B42" s="11">
        <v>38</v>
      </c>
      <c r="C42" s="2">
        <f>IF(squadre!$D40=1,portieri!$D40,IF(squadre!$G40=1,portieri!$G40,portieri!$D40))</f>
        <v>6.5</v>
      </c>
      <c r="D42" s="2">
        <f>IF(squadre!$H40=1,portieri!$H40,IF(squadre!$E40=1,portieri!$E40,portieri!$H40))</f>
        <v>6.5</v>
      </c>
      <c r="E42" s="2">
        <f>IF(squadre!$I40=1,portieri!$I40,IF(squadre!$S40=1,portieri!$S40,portieri!$I40))</f>
        <v>7</v>
      </c>
      <c r="F42" s="2">
        <f>IF(squadre!$F40=1,portieri!$F40,IF(squadre!$O40=1,portieri!$O40,portieri!$F40))</f>
        <v>5.5</v>
      </c>
      <c r="G42" s="2">
        <f>IF(squadre!$P40=1,portieri!$P40,IF(squadre!$T40=1,portieri!$T40,portieri!$P40))</f>
        <v>7.5</v>
      </c>
      <c r="H42" s="2">
        <f>IF(squadre!$C40=1,portieri!$C40,IF(squadre!$F40=1,portieri!$F40,portieri!$C40))</f>
        <v>5.5</v>
      </c>
      <c r="I42" s="2">
        <f>IF(squadre!$D40=1,portieri!$D40,IF(squadre!$I40=1,portieri!$I40,portieri!$D40))</f>
        <v>6.5</v>
      </c>
      <c r="J42" s="2">
        <f>IF(squadre!$H40=1,portieri!$H40,IF(squadre!$C40=1,portieri!$C40,portieri!$H40))</f>
        <v>5.5</v>
      </c>
      <c r="K42" s="2">
        <f>IF(squadre!$S40=1,portieri!$S40,IF(squadre!$G40=1,portieri!$G40,portieri!$S40))</f>
        <v>7</v>
      </c>
      <c r="L42" s="2">
        <f>IF(squadre!$U40=1,portieri!$U40,IF(squadre!$V40=1,portieri!$V40,portieri!$U40))</f>
        <v>6</v>
      </c>
      <c r="M42" s="2">
        <f>IF(squadre!$N40=1,portieri!$N40,IF(squadre!$C40=1,portieri!$C40,portieri!$N40))</f>
        <v>5.5</v>
      </c>
      <c r="N42" s="2">
        <f>IF(squadre!$U40=1,portieri!$U40,IF(squadre!$K40=1,portieri!$K40,portieri!$U40))</f>
        <v>6</v>
      </c>
      <c r="O42" s="2">
        <f>IF(squadre!$L40=1,portieri!$L40,IF(squadre!$R40=1,portieri!$R40,portieri!$L40))</f>
        <v>5.5</v>
      </c>
      <c r="P42" s="2">
        <f>IF(squadre!$J40=1,portieri!$J40,IF(squadre!$M40=1,portieri!$M40,portieri!$J40))</f>
        <v>5</v>
      </c>
      <c r="Q42" s="2">
        <f>IF(squadre!$L40=1,portieri!$L40,IF(squadre!$T40=1,portieri!$T40,portieri!$L40))</f>
        <v>7.5</v>
      </c>
      <c r="R42" s="2">
        <f>IF(squadre!$P40=1,portieri!$P40,IF(squadre!$R40=1,portieri!$R40,portieri!$P40))</f>
        <v>5.5</v>
      </c>
      <c r="S42" s="2">
        <f>IF(squadre!$N40=1,portieri!$N40,IF(squadre!$E40=1,portieri!$E40,portieri!$N40))</f>
        <v>6.5</v>
      </c>
      <c r="T42" s="2">
        <f>IF(squadre!$N40=1,portieri!$N40,IF(squadre!$O40=1,portieri!$O40,portieri!$N40))</f>
        <v>5.5</v>
      </c>
      <c r="U42" s="2">
        <f>IF(squadre!$V40=1,portieri!$V40,IF(squadre!$R40=1,portieri!$R40,portieri!$V40))</f>
        <v>5.5</v>
      </c>
      <c r="V42" s="2">
        <f>IF(squadre!$D40=1,portieri!$D40,IF(squadre!$M40=1,portieri!$M40,portieri!$D40))</f>
        <v>6.5</v>
      </c>
      <c r="Y42" s="11">
        <v>38</v>
      </c>
      <c r="Z42" s="33">
        <f>IF(squadre!$D40=1,portieri!$AD40,IF(squadre!$G40=1,portieri!$AG40,portieri!$AD40))</f>
        <v>0</v>
      </c>
      <c r="AA42" s="33">
        <f>IF(squadre!$H40=1,portieri!$AH40,IF(squadre!$E40=1,portieri!$AE40,portieri!$AH40))</f>
        <v>0</v>
      </c>
      <c r="AB42" s="33">
        <f>IF(squadre!$I40=1,portieri!$AI40,IF(squadre!$S40=1,portieri!$AS40,portieri!$AI40))</f>
        <v>2</v>
      </c>
      <c r="AC42" s="33">
        <f>IF(squadre!$F40=1,portieri!$AF40,IF(squadre!$O40=1,portieri!$AO40,portieri!$AF40))</f>
        <v>3</v>
      </c>
      <c r="AD42" s="33">
        <f>IF(squadre!$P40=1,portieri!AP40,IF(squadre!$T40=1,portieri!$AT40,portieri!$AP40))</f>
        <v>2</v>
      </c>
      <c r="AE42" s="33">
        <f>IF(squadre!$C40=1,portieri!$AC40,IF(squadre!$F40=1,portieri!$AF40,portieri!$AC40))</f>
        <v>2</v>
      </c>
      <c r="AF42" s="33">
        <f>IF(squadre!$D40=1,portieri!$AD40,IF(squadre!$I40=1,portieri!$AI40,portieri!$AD40))</f>
        <v>0</v>
      </c>
      <c r="AG42" s="33">
        <f>IF(squadre!$H40=1,portieri!$AH40,IF(squadre!$C40=1,portieri!$AC40,portieri!$AH40))</f>
        <v>2</v>
      </c>
      <c r="AH42" s="33">
        <f>IF(squadre!$S40=1,portieri!$AS40,IF(squadre!$G40=1,portieri!$AG40,portieri!$AS40))</f>
        <v>2</v>
      </c>
      <c r="AI42" s="33">
        <f>IF(squadre!$U40=1,portieri!$AU40,IF(squadre!$V40=1,portieri!$AV40,portieri!$AU40))</f>
        <v>2</v>
      </c>
      <c r="AJ42" s="33">
        <f>IF(squadre!$N40=1,portieri!$AN40,IF(squadre!$C40=1,portieri!$AC40,portieri!$AN40))</f>
        <v>2</v>
      </c>
      <c r="AK42" s="33">
        <f>IF(squadre!$U40=1,portieri!$AU40,IF(squadre!$K40=1,portieri!$AK40,portieri!$AU40))</f>
        <v>2</v>
      </c>
      <c r="AL42" s="33">
        <f>IF(squadre!$L40=1,portieri!$AL40,IF(squadre!$R40=1,portieri!$AR40,portieri!$AL40))</f>
        <v>1</v>
      </c>
      <c r="AM42" s="33">
        <f>IF(squadre!$J40=1,portieri!$AJ40,IF(squadre!$M40=1,portieri!$AM40,portieri!$AJ40))</f>
        <v>5</v>
      </c>
      <c r="AN42" s="33">
        <f>IF(squadre!$L40=1,portieri!$AL40,IF(squadre!$T40=1,portieri!$AT40,portieri!$AL40))</f>
        <v>2</v>
      </c>
      <c r="AO42" s="33">
        <f>IF(squadre!$P40=1,portieri!$AP40,IF(squadre!$R40=1,portieri!$AR40,portieri!$AP40))</f>
        <v>1</v>
      </c>
      <c r="AP42" s="33">
        <f>IF(squadre!$N40=1,portieri!$AN40,IF(squadre!$E40=1,portieri!$AE40,portieri!$AN40))</f>
        <v>0</v>
      </c>
      <c r="AQ42" s="33">
        <f>IF(squadre!$N40=1,portieri!$AN40,IF(squadre!$O40=1,portieri!$AO40,portieri!$AN40))</f>
        <v>3</v>
      </c>
      <c r="AR42" s="33">
        <f>IF(squadre!$V40=1,portieri!$AV40,IF(squadre!$R40=1,portieri!$AR40,portieri!$AV40))</f>
        <v>1</v>
      </c>
      <c r="AS42" s="33">
        <f>IF(squadre!$D40=1,portieri!$AD40,IF(squadre!$M40=1,portieri!$AM40,portieri!$AD40))</f>
        <v>0</v>
      </c>
      <c r="AV42" s="11">
        <v>38</v>
      </c>
      <c r="AW42" s="2">
        <f>portieri!C40</f>
        <v>5.5</v>
      </c>
      <c r="AX42" s="2">
        <f>portieri!D40</f>
        <v>6.5</v>
      </c>
      <c r="AY42" s="2">
        <f>portieri!E40</f>
        <v>6.5</v>
      </c>
      <c r="AZ42" s="2">
        <f>portieri!F40</f>
        <v>6.5</v>
      </c>
      <c r="BA42" s="2">
        <f>portieri!G40</f>
        <v>6</v>
      </c>
      <c r="BB42" s="2">
        <f>portieri!H40</f>
        <v>5.5</v>
      </c>
      <c r="BC42" s="2">
        <f>portieri!I40</f>
        <v>7</v>
      </c>
      <c r="BD42" s="2">
        <f>portieri!J40</f>
        <v>5</v>
      </c>
      <c r="BE42" s="2">
        <f>portieri!K40</f>
        <v>5.5</v>
      </c>
      <c r="BF42" s="2">
        <f>portieri!L40</f>
        <v>6</v>
      </c>
      <c r="BG42" s="2">
        <f>portieri!M40</f>
        <v>6</v>
      </c>
      <c r="BH42" s="2">
        <f>portieri!N40</f>
        <v>6</v>
      </c>
      <c r="BI42" s="2">
        <f>portieri!O40</f>
        <v>5.5</v>
      </c>
      <c r="BJ42" s="2">
        <f>portieri!P40</f>
        <v>7</v>
      </c>
      <c r="BK42" s="2">
        <f>portieri!Q40</f>
        <v>5</v>
      </c>
      <c r="BL42" s="2">
        <f>portieri!R40</f>
        <v>5.5</v>
      </c>
      <c r="BM42" s="2">
        <f>portieri!S40</f>
        <v>7</v>
      </c>
      <c r="BN42" s="2">
        <f>portieri!T40</f>
        <v>7.5</v>
      </c>
      <c r="BO42" s="2">
        <f>portieri!U40</f>
        <v>6</v>
      </c>
      <c r="BP42" s="2">
        <f>portieri!V40</f>
        <v>6</v>
      </c>
      <c r="BS42" s="11">
        <v>38</v>
      </c>
      <c r="BT42" s="33">
        <f>portieri!AC40</f>
        <v>2</v>
      </c>
      <c r="BU42" s="33">
        <f>portieri!AD40</f>
        <v>0</v>
      </c>
      <c r="BV42" s="33">
        <f>portieri!AE40</f>
        <v>0</v>
      </c>
      <c r="BW42" s="33">
        <f>portieri!AF40</f>
        <v>2</v>
      </c>
      <c r="BX42" s="33">
        <f>portieri!AG40</f>
        <v>2</v>
      </c>
      <c r="BY42" s="33">
        <f>portieri!AH40</f>
        <v>1</v>
      </c>
      <c r="BZ42" s="33">
        <f>portieri!AI40</f>
        <v>0</v>
      </c>
      <c r="CA42" s="33">
        <f>portieri!AJ40</f>
        <v>5</v>
      </c>
      <c r="CB42" s="33">
        <f>portieri!AK40</f>
        <v>3</v>
      </c>
      <c r="CC42" s="33">
        <f>portieri!AL40</f>
        <v>1</v>
      </c>
      <c r="CD42" s="33">
        <f>portieri!AM40</f>
        <v>1</v>
      </c>
      <c r="CE42" s="33">
        <f>portieri!AN40</f>
        <v>2</v>
      </c>
      <c r="CF42" s="33">
        <f>portieri!AO40</f>
        <v>3</v>
      </c>
      <c r="CG42" s="33">
        <f>portieri!AP40</f>
        <v>1</v>
      </c>
      <c r="CH42" s="33">
        <f>portieri!AQ40</f>
        <v>5</v>
      </c>
      <c r="CI42" s="33">
        <f>portieri!AR40</f>
        <v>1</v>
      </c>
      <c r="CJ42" s="33">
        <f>portieri!AS40</f>
        <v>2</v>
      </c>
      <c r="CK42" s="33">
        <f>portieri!AT40</f>
        <v>2</v>
      </c>
      <c r="CL42" s="33">
        <f>portieri!AU40</f>
        <v>2</v>
      </c>
      <c r="CM42" s="33">
        <f>portieri!AV40</f>
        <v>2</v>
      </c>
      <c r="CP42" s="11">
        <v>38</v>
      </c>
      <c r="CQ42" s="33">
        <f>IF(squadre!C40=1, BT42, "-")</f>
        <v>2</v>
      </c>
      <c r="CR42" s="33">
        <f>IF(squadre!D40=1, BU42, "-")</f>
        <v>0</v>
      </c>
      <c r="CS42" s="33">
        <f>IF(squadre!E40=1, BV42, "-")</f>
        <v>0</v>
      </c>
      <c r="CT42" s="33" t="str">
        <f>IF(squadre!F40=1, BW42, "-")</f>
        <v>-</v>
      </c>
      <c r="CU42" s="33" t="str">
        <f>IF(squadre!G40=1, BX42, "-")</f>
        <v>-</v>
      </c>
      <c r="CV42" s="33" t="str">
        <f>IF(squadre!H40=1, BY42, "-")</f>
        <v>-</v>
      </c>
      <c r="CW42" s="33" t="str">
        <f>IF(squadre!I40=1, BZ42, "-")</f>
        <v>-</v>
      </c>
      <c r="CX42" s="33">
        <f>IF(squadre!J40=1, CA42, "-")</f>
        <v>5</v>
      </c>
      <c r="CY42" s="33" t="str">
        <f>IF(squadre!K40=1, CB42, "-")</f>
        <v>-</v>
      </c>
      <c r="CZ42" s="33" t="str">
        <f>IF(squadre!L40=1, CC42, "-")</f>
        <v>-</v>
      </c>
      <c r="DA42" s="33" t="str">
        <f>IF(squadre!M40=1, CD42, "-")</f>
        <v>-</v>
      </c>
      <c r="DB42" s="33" t="str">
        <f>IF(squadre!N40=1, CE42, "-")</f>
        <v>-</v>
      </c>
      <c r="DC42" s="33">
        <f>IF(squadre!O40=1, CF42, "-")</f>
        <v>3</v>
      </c>
      <c r="DD42" s="33" t="str">
        <f>IF(squadre!P40=1, CG42, "-")</f>
        <v>-</v>
      </c>
      <c r="DE42" s="33">
        <f>IF(squadre!Q40=1, CH42, "-")</f>
        <v>5</v>
      </c>
      <c r="DF42" s="33">
        <f>IF(squadre!R40=1, CI42, "-")</f>
        <v>1</v>
      </c>
      <c r="DG42" s="33">
        <f>IF(squadre!S40=1, CJ42, "-")</f>
        <v>2</v>
      </c>
      <c r="DH42" s="33">
        <f>IF(squadre!T40=1, CK42, "-")</f>
        <v>2</v>
      </c>
      <c r="DI42" s="33">
        <f>IF(squadre!U40=1, CL42, "-")</f>
        <v>2</v>
      </c>
      <c r="DJ42" s="33" t="str">
        <f>IF(squadre!V40=1, CM42, "-")</f>
        <v>-</v>
      </c>
      <c r="DM42" s="11">
        <v>38</v>
      </c>
      <c r="DN42" s="33" t="str">
        <f>IF(squadre!C40=0, BT42, "-")</f>
        <v>-</v>
      </c>
      <c r="DO42" s="33" t="str">
        <f>IF(squadre!D40=0, BU42, "-")</f>
        <v>-</v>
      </c>
      <c r="DP42" s="33" t="str">
        <f>IF(squadre!E40=0, BV42, "-")</f>
        <v>-</v>
      </c>
      <c r="DQ42" s="33">
        <f>IF(squadre!F40=0, BW42, "-")</f>
        <v>2</v>
      </c>
      <c r="DR42" s="33">
        <f>IF(squadre!G40=0, BX42, "-")</f>
        <v>2</v>
      </c>
      <c r="DS42" s="33">
        <f>IF(squadre!H40=0, BY42, "-")</f>
        <v>1</v>
      </c>
      <c r="DT42" s="33">
        <f>IF(squadre!I40=0, BZ42, "-")</f>
        <v>0</v>
      </c>
      <c r="DU42" s="33" t="str">
        <f>IF(squadre!J40=0, CA42, "-")</f>
        <v>-</v>
      </c>
      <c r="DV42" s="33">
        <f>IF(squadre!K40=0, CB42, "-")</f>
        <v>3</v>
      </c>
      <c r="DW42" s="33">
        <f>IF(squadre!L40=0, CC42, "-")</f>
        <v>1</v>
      </c>
      <c r="DX42" s="33">
        <f>IF(squadre!M40=0, CD42, "-")</f>
        <v>1</v>
      </c>
      <c r="DY42" s="33">
        <f>IF(squadre!N40=0, CE42, "-")</f>
        <v>2</v>
      </c>
      <c r="DZ42" s="33" t="str">
        <f>IF(squadre!O40=0, CF42, "-")</f>
        <v>-</v>
      </c>
      <c r="EA42" s="33">
        <f>IF(squadre!P40=0, CG42, "-")</f>
        <v>1</v>
      </c>
      <c r="EB42" s="33" t="str">
        <f>IF(squadre!Q40=0, CH42, "-")</f>
        <v>-</v>
      </c>
      <c r="EC42" s="33" t="str">
        <f>IF(squadre!R40=0, CI42, "-")</f>
        <v>-</v>
      </c>
      <c r="ED42" s="33" t="str">
        <f>IF(squadre!S40=0, CJ42, "-")</f>
        <v>-</v>
      </c>
      <c r="EE42" s="33" t="str">
        <f>IF(squadre!T40=0, CK42, "-")</f>
        <v>-</v>
      </c>
      <c r="EF42" s="33" t="str">
        <f>IF(squadre!U40=0, CL42, "-")</f>
        <v>-</v>
      </c>
      <c r="EG42" s="33">
        <f>IF(squadre!V40=0, CM42, "-")</f>
        <v>2</v>
      </c>
    </row>
    <row r="43" spans="2:137" x14ac:dyDescent="0.25">
      <c r="B43" s="41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Y43" s="41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50"/>
      <c r="AV43" s="41"/>
      <c r="AW43" s="49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S43" s="41"/>
      <c r="BT43" s="50"/>
      <c r="BU43" s="50"/>
      <c r="BV43" s="50"/>
      <c r="BW43" s="50"/>
      <c r="BX43" s="50"/>
      <c r="BY43" s="50"/>
      <c r="BZ43" s="50"/>
      <c r="CA43" s="50"/>
      <c r="CB43" s="50"/>
      <c r="CC43" s="50"/>
      <c r="CD43" s="50"/>
      <c r="CE43" s="50"/>
      <c r="CF43" s="50"/>
      <c r="CG43" s="50"/>
      <c r="CH43" s="50"/>
      <c r="CI43" s="50"/>
      <c r="CJ43" s="50"/>
      <c r="CK43" s="50"/>
      <c r="CL43" s="50"/>
      <c r="CM43" s="50"/>
      <c r="CP43" s="41"/>
      <c r="CQ43" s="50"/>
      <c r="CR43" s="50"/>
      <c r="CS43" s="50"/>
      <c r="CT43" s="50"/>
      <c r="CU43" s="50"/>
      <c r="CV43" s="50"/>
      <c r="CW43" s="50"/>
      <c r="CX43" s="50"/>
      <c r="CY43" s="50"/>
      <c r="CZ43" s="50"/>
      <c r="DA43" s="50"/>
      <c r="DB43" s="50"/>
      <c r="DC43" s="50"/>
      <c r="DD43" s="50"/>
      <c r="DE43" s="50"/>
      <c r="DF43" s="50"/>
      <c r="DG43" s="50"/>
      <c r="DH43" s="50"/>
      <c r="DI43" s="50"/>
      <c r="DJ43" s="50"/>
      <c r="DM43" s="41"/>
      <c r="DN43" s="50"/>
      <c r="DO43" s="50"/>
      <c r="DP43" s="50"/>
      <c r="DQ43" s="50"/>
      <c r="DR43" s="50"/>
      <c r="DS43" s="50"/>
      <c r="DT43" s="50"/>
      <c r="DU43" s="50"/>
      <c r="DV43" s="50"/>
      <c r="DW43" s="50"/>
      <c r="DX43" s="50"/>
      <c r="DY43" s="50"/>
      <c r="DZ43" s="50"/>
      <c r="EA43" s="50"/>
      <c r="EB43" s="50"/>
      <c r="EC43" s="50"/>
      <c r="ED43" s="50"/>
      <c r="EE43" s="50"/>
      <c r="EF43" s="50"/>
      <c r="EG43" s="50"/>
    </row>
    <row r="44" spans="2:137" x14ac:dyDescent="0.25">
      <c r="B44" s="41"/>
      <c r="C44" s="68" t="str">
        <f>CONCATENATE(C56,"-",C57)</f>
        <v>BOL-CHI</v>
      </c>
      <c r="D44" s="68" t="str">
        <f t="shared" ref="D44:V44" si="21">CONCATENATE(D56,"-",D57)</f>
        <v>FIO-CAG</v>
      </c>
      <c r="E44" s="68" t="str">
        <f t="shared" si="21"/>
        <v>GEN-SAM</v>
      </c>
      <c r="F44" s="68" t="str">
        <f t="shared" si="21"/>
        <v>CAT-PAL</v>
      </c>
      <c r="G44" s="68" t="str">
        <f t="shared" si="21"/>
        <v>PAR-SIE</v>
      </c>
      <c r="H44" s="68" t="str">
        <f t="shared" si="21"/>
        <v>ATA-CAT</v>
      </c>
      <c r="I44" s="68" t="str">
        <f t="shared" si="21"/>
        <v>BOL-GEN</v>
      </c>
      <c r="J44" s="68" t="str">
        <f t="shared" si="21"/>
        <v>FIO-ATA</v>
      </c>
      <c r="K44" s="68" t="str">
        <f t="shared" si="21"/>
        <v>SAM-CHI</v>
      </c>
      <c r="L44" s="68" t="str">
        <f t="shared" si="21"/>
        <v>TOR-UDI</v>
      </c>
      <c r="M44" s="68" t="str">
        <f t="shared" si="21"/>
        <v>NAP-ATA</v>
      </c>
      <c r="N44" s="68" t="str">
        <f t="shared" si="21"/>
        <v>JUV-TOR</v>
      </c>
      <c r="O44" s="68" t="str">
        <f t="shared" si="21"/>
        <v>LAZ-ROM</v>
      </c>
      <c r="P44" s="68" t="str">
        <f t="shared" si="21"/>
        <v>INT-MIL</v>
      </c>
      <c r="Q44" s="68" t="str">
        <f t="shared" si="21"/>
        <v>LAZ-SIE</v>
      </c>
      <c r="R44" s="68" t="str">
        <f t="shared" si="21"/>
        <v>PAR-ROM</v>
      </c>
      <c r="S44" s="68" t="str">
        <f t="shared" si="21"/>
        <v>NAP-CAG</v>
      </c>
      <c r="T44" s="68" t="str">
        <f t="shared" si="21"/>
        <v>NAP-PAL</v>
      </c>
      <c r="U44" s="68" t="str">
        <f t="shared" si="21"/>
        <v>UDI-ROM</v>
      </c>
      <c r="V44" s="68" t="str">
        <f t="shared" si="21"/>
        <v>BOL-MIL</v>
      </c>
      <c r="Y44" s="41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V44" s="41"/>
      <c r="AW44" s="49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S44" s="41"/>
      <c r="BT44" s="50"/>
      <c r="BU44" s="50"/>
      <c r="BV44" s="50"/>
      <c r="BW44" s="50"/>
      <c r="BX44" s="50"/>
      <c r="BY44" s="50"/>
      <c r="BZ44" s="50"/>
      <c r="CA44" s="50"/>
      <c r="CB44" s="50"/>
      <c r="CC44" s="50"/>
      <c r="CD44" s="50"/>
      <c r="CE44" s="50"/>
      <c r="CF44" s="50"/>
      <c r="CG44" s="50"/>
      <c r="CH44" s="50"/>
      <c r="CI44" s="50"/>
      <c r="CJ44" s="50"/>
      <c r="CK44" s="50"/>
      <c r="CL44" s="50"/>
      <c r="CM44" s="50"/>
      <c r="CP44" s="41"/>
      <c r="CQ44" s="50"/>
      <c r="CR44" s="50"/>
      <c r="CS44" s="50"/>
      <c r="CT44" s="50"/>
      <c r="CU44" s="50"/>
      <c r="CV44" s="50"/>
      <c r="CW44" s="50"/>
      <c r="CX44" s="50"/>
      <c r="CY44" s="50"/>
      <c r="CZ44" s="50"/>
      <c r="DA44" s="50"/>
      <c r="DB44" s="50"/>
      <c r="DC44" s="50"/>
      <c r="DD44" s="50"/>
      <c r="DE44" s="50"/>
      <c r="DF44" s="50"/>
      <c r="DG44" s="50"/>
      <c r="DH44" s="50"/>
      <c r="DI44" s="50"/>
      <c r="DJ44" s="50"/>
      <c r="DM44" s="41"/>
      <c r="DN44" s="50"/>
      <c r="DO44" s="50"/>
      <c r="DP44" s="50"/>
      <c r="DQ44" s="50"/>
      <c r="DR44" s="50"/>
      <c r="DS44" s="50"/>
      <c r="DT44" s="50"/>
      <c r="DU44" s="50"/>
      <c r="DV44" s="50"/>
      <c r="DW44" s="50"/>
      <c r="DX44" s="50"/>
      <c r="DY44" s="50"/>
      <c r="DZ44" s="50"/>
      <c r="EA44" s="50"/>
      <c r="EB44" s="50"/>
      <c r="EC44" s="50"/>
      <c r="ED44" s="50"/>
      <c r="EE44" s="50"/>
      <c r="EF44" s="50"/>
      <c r="EG44" s="50"/>
    </row>
    <row r="45" spans="2:137" s="34" customFormat="1" x14ac:dyDescent="0.25">
      <c r="B45" s="20" t="s">
        <v>90</v>
      </c>
      <c r="C45" s="71">
        <f>SUM(C5:C23)/COUNTIF(C5:C23,"&gt;0")</f>
        <v>5.8684210526315788</v>
      </c>
      <c r="D45" s="71">
        <f t="shared" ref="D45:V45" si="22">SUM(D5:D23)/COUNTIF(D5:D23,"&gt;0")</f>
        <v>6.1052631578947372</v>
      </c>
      <c r="E45" s="71">
        <f t="shared" si="22"/>
        <v>6.1578947368421053</v>
      </c>
      <c r="F45" s="71">
        <f t="shared" si="22"/>
        <v>6.2894736842105265</v>
      </c>
      <c r="G45" s="71">
        <f t="shared" si="22"/>
        <v>6.3947368421052628</v>
      </c>
      <c r="H45" s="71">
        <f t="shared" si="22"/>
        <v>6.1578947368421053</v>
      </c>
      <c r="I45" s="71">
        <f t="shared" si="22"/>
        <v>5.9210526315789478</v>
      </c>
      <c r="J45" s="71">
        <f t="shared" si="22"/>
        <v>6.0263157894736841</v>
      </c>
      <c r="K45" s="71">
        <f t="shared" si="22"/>
        <v>6.1315789473684212</v>
      </c>
      <c r="L45" s="71">
        <f t="shared" si="22"/>
        <v>5.8947368421052628</v>
      </c>
      <c r="M45" s="71">
        <f t="shared" si="22"/>
        <v>5.9473684210526319</v>
      </c>
      <c r="N45" s="71">
        <f t="shared" si="22"/>
        <v>5.9473684210526319</v>
      </c>
      <c r="O45" s="71">
        <f t="shared" si="22"/>
        <v>6.1578947368421053</v>
      </c>
      <c r="P45" s="71">
        <f t="shared" si="22"/>
        <v>6.0263157894736841</v>
      </c>
      <c r="Q45" s="71">
        <f t="shared" si="22"/>
        <v>6.3157894736842106</v>
      </c>
      <c r="R45" s="71">
        <f t="shared" si="22"/>
        <v>6.2105263157894735</v>
      </c>
      <c r="S45" s="71">
        <f t="shared" si="22"/>
        <v>6</v>
      </c>
      <c r="T45" s="71">
        <f t="shared" si="22"/>
        <v>6.1052631578947372</v>
      </c>
      <c r="U45" s="71">
        <f t="shared" si="22"/>
        <v>5.8947368421052628</v>
      </c>
      <c r="V45" s="71">
        <f t="shared" si="22"/>
        <v>5.7631578947368425</v>
      </c>
      <c r="W45" s="34">
        <f t="shared" ref="W45:BP45" si="23">SUM(W5:W42)</f>
        <v>0</v>
      </c>
      <c r="Y45" s="34" t="s">
        <v>90</v>
      </c>
      <c r="Z45" s="35">
        <f>SUM(Z5:Z23)</f>
        <v>20</v>
      </c>
      <c r="AA45" s="35">
        <f t="shared" ref="AA45:AS45" si="24">SUM(AA5:AA23)</f>
        <v>22</v>
      </c>
      <c r="AB45" s="35">
        <f t="shared" si="24"/>
        <v>29</v>
      </c>
      <c r="AC45" s="35">
        <f t="shared" si="24"/>
        <v>21</v>
      </c>
      <c r="AD45" s="35">
        <f t="shared" si="24"/>
        <v>19</v>
      </c>
      <c r="AE45" s="35">
        <f t="shared" si="24"/>
        <v>21</v>
      </c>
      <c r="AF45" s="35">
        <f t="shared" si="24"/>
        <v>27</v>
      </c>
      <c r="AG45" s="35">
        <f t="shared" si="24"/>
        <v>21</v>
      </c>
      <c r="AH45" s="35">
        <f t="shared" si="24"/>
        <v>21</v>
      </c>
      <c r="AI45" s="35">
        <f t="shared" si="24"/>
        <v>20</v>
      </c>
      <c r="AJ45" s="35">
        <f t="shared" si="24"/>
        <v>23</v>
      </c>
      <c r="AK45" s="35">
        <f t="shared" si="24"/>
        <v>19</v>
      </c>
      <c r="AL45" s="35">
        <f t="shared" si="24"/>
        <v>23</v>
      </c>
      <c r="AM45" s="35">
        <f t="shared" si="24"/>
        <v>21</v>
      </c>
      <c r="AN45" s="35">
        <f t="shared" si="24"/>
        <v>18</v>
      </c>
      <c r="AO45" s="35">
        <f t="shared" si="24"/>
        <v>23</v>
      </c>
      <c r="AP45" s="35">
        <f t="shared" si="24"/>
        <v>24</v>
      </c>
      <c r="AQ45" s="35">
        <f t="shared" si="24"/>
        <v>22</v>
      </c>
      <c r="AR45" s="35">
        <f t="shared" si="24"/>
        <v>30</v>
      </c>
      <c r="AS45" s="35">
        <f t="shared" si="24"/>
        <v>22</v>
      </c>
      <c r="AU45" s="34">
        <f t="shared" si="23"/>
        <v>0</v>
      </c>
      <c r="AW45" s="34">
        <f t="shared" si="23"/>
        <v>232</v>
      </c>
      <c r="AX45" s="34">
        <f t="shared" si="23"/>
        <v>228</v>
      </c>
      <c r="AY45" s="34">
        <f t="shared" si="23"/>
        <v>235.5</v>
      </c>
      <c r="AZ45" s="34">
        <f t="shared" si="23"/>
        <v>232.5</v>
      </c>
      <c r="BA45" s="34">
        <f t="shared" si="23"/>
        <v>234.5</v>
      </c>
      <c r="BB45" s="34">
        <f t="shared" si="23"/>
        <v>226</v>
      </c>
      <c r="BC45" s="34">
        <f t="shared" si="23"/>
        <v>232</v>
      </c>
      <c r="BD45" s="34">
        <f t="shared" si="23"/>
        <v>238.5</v>
      </c>
      <c r="BE45" s="34">
        <f t="shared" si="23"/>
        <v>232.5</v>
      </c>
      <c r="BF45" s="34">
        <f t="shared" si="23"/>
        <v>238</v>
      </c>
      <c r="BG45" s="34">
        <f t="shared" si="23"/>
        <v>227.5</v>
      </c>
      <c r="BH45" s="34">
        <f t="shared" si="23"/>
        <v>228</v>
      </c>
      <c r="BI45" s="34">
        <f t="shared" si="23"/>
        <v>227</v>
      </c>
      <c r="BJ45" s="34">
        <f t="shared" si="23"/>
        <v>237.5</v>
      </c>
      <c r="BK45" s="34">
        <f t="shared" si="23"/>
        <v>234</v>
      </c>
      <c r="BL45" s="34">
        <f t="shared" si="23"/>
        <v>223</v>
      </c>
      <c r="BM45" s="34">
        <f t="shared" si="23"/>
        <v>225.5</v>
      </c>
      <c r="BN45" s="34">
        <f t="shared" si="23"/>
        <v>237.5</v>
      </c>
      <c r="BO45" s="34">
        <f t="shared" si="23"/>
        <v>232</v>
      </c>
      <c r="BP45" s="34">
        <f t="shared" si="23"/>
        <v>229.5</v>
      </c>
    </row>
    <row r="46" spans="2:137" x14ac:dyDescent="0.25">
      <c r="B46" s="20" t="s">
        <v>91</v>
      </c>
      <c r="C46" s="47">
        <f t="shared" ref="C46:U46" si="25">SUM(C5:C42)/COUNTIF(C5:C42,"&gt;0")</f>
        <v>5.9605263157894735</v>
      </c>
      <c r="D46" s="47">
        <f t="shared" si="25"/>
        <v>6.1315789473684212</v>
      </c>
      <c r="E46" s="47">
        <f t="shared" si="25"/>
        <v>6.0657894736842106</v>
      </c>
      <c r="F46" s="47">
        <f t="shared" si="25"/>
        <v>6.1710526315789478</v>
      </c>
      <c r="G46" s="47">
        <f t="shared" si="25"/>
        <v>6.3552631578947372</v>
      </c>
      <c r="H46" s="47">
        <f t="shared" si="25"/>
        <v>6.1052631578947372</v>
      </c>
      <c r="I46" s="47">
        <f t="shared" si="25"/>
        <v>5.9210526315789478</v>
      </c>
      <c r="J46" s="47">
        <f t="shared" si="25"/>
        <v>5.9605263157894735</v>
      </c>
      <c r="K46" s="47">
        <f t="shared" si="25"/>
        <v>6.1315789473684212</v>
      </c>
      <c r="L46" s="47">
        <f t="shared" si="25"/>
        <v>6</v>
      </c>
      <c r="M46" s="47">
        <f t="shared" si="25"/>
        <v>5.9605263157894735</v>
      </c>
      <c r="N46" s="47">
        <f t="shared" si="25"/>
        <v>6.0263157894736841</v>
      </c>
      <c r="O46" s="47">
        <f t="shared" si="25"/>
        <v>6.0526315789473681</v>
      </c>
      <c r="P46" s="47">
        <f t="shared" si="25"/>
        <v>6.0789473684210522</v>
      </c>
      <c r="Q46" s="47">
        <f t="shared" si="25"/>
        <v>6.3026315789473681</v>
      </c>
      <c r="R46" s="47">
        <f t="shared" si="25"/>
        <v>6.0657894736842106</v>
      </c>
      <c r="S46" s="47">
        <f t="shared" si="25"/>
        <v>6</v>
      </c>
      <c r="T46" s="47">
        <f t="shared" si="25"/>
        <v>6.0657894736842106</v>
      </c>
      <c r="U46" s="47">
        <f t="shared" si="25"/>
        <v>5.9210526315789478</v>
      </c>
      <c r="V46" s="47">
        <f t="shared" ref="V46" si="26">SUM(V5:V42)/COUNTIF(V5:V42,"&gt;0")</f>
        <v>5.9210526315789478</v>
      </c>
      <c r="W46" s="47"/>
      <c r="Y46" s="34" t="s">
        <v>33</v>
      </c>
      <c r="Z46" s="35">
        <f>SUM(Z5:Z42)</f>
        <v>40</v>
      </c>
      <c r="AA46" s="35">
        <f t="shared" ref="AA46:AS46" si="27">SUM(AA5:AA42)</f>
        <v>43</v>
      </c>
      <c r="AB46" s="35">
        <f t="shared" si="27"/>
        <v>52</v>
      </c>
      <c r="AC46" s="35">
        <f t="shared" si="27"/>
        <v>41</v>
      </c>
      <c r="AD46" s="35">
        <f t="shared" si="27"/>
        <v>37</v>
      </c>
      <c r="AE46" s="35">
        <f t="shared" si="27"/>
        <v>39</v>
      </c>
      <c r="AF46" s="35">
        <f t="shared" si="27"/>
        <v>51</v>
      </c>
      <c r="AG46" s="35">
        <f t="shared" si="27"/>
        <v>46</v>
      </c>
      <c r="AH46" s="35">
        <f t="shared" si="27"/>
        <v>40</v>
      </c>
      <c r="AI46" s="35">
        <f t="shared" si="27"/>
        <v>38</v>
      </c>
      <c r="AJ46" s="35">
        <f t="shared" si="27"/>
        <v>42</v>
      </c>
      <c r="AK46" s="35">
        <f t="shared" si="27"/>
        <v>36</v>
      </c>
      <c r="AL46" s="35">
        <f t="shared" si="27"/>
        <v>40</v>
      </c>
      <c r="AM46" s="35">
        <f t="shared" si="27"/>
        <v>46</v>
      </c>
      <c r="AN46" s="35">
        <f t="shared" si="27"/>
        <v>32</v>
      </c>
      <c r="AO46" s="35">
        <f t="shared" si="27"/>
        <v>44</v>
      </c>
      <c r="AP46" s="35">
        <f t="shared" si="27"/>
        <v>41</v>
      </c>
      <c r="AQ46" s="35">
        <f t="shared" si="27"/>
        <v>42</v>
      </c>
      <c r="AR46" s="35">
        <f t="shared" si="27"/>
        <v>43</v>
      </c>
      <c r="AS46" s="35">
        <f t="shared" si="27"/>
        <v>41</v>
      </c>
      <c r="AU46" s="47"/>
      <c r="AV46" s="47"/>
      <c r="AW46" s="47">
        <f>SUM(AW5:AW42)/COUNTIF(AW5:AW42,"&gt;0")</f>
        <v>6.1052631578947372</v>
      </c>
      <c r="AX46" s="47">
        <f t="shared" ref="AX46:BP46" si="28">SUM(AX5:AX42)/COUNTIF(AX5:AX42,"&gt;0")</f>
        <v>6</v>
      </c>
      <c r="AY46" s="47">
        <f t="shared" si="28"/>
        <v>6.1973684210526319</v>
      </c>
      <c r="AZ46" s="47">
        <f t="shared" si="28"/>
        <v>6.1184210526315788</v>
      </c>
      <c r="BA46" s="47">
        <f t="shared" si="28"/>
        <v>6.1710526315789478</v>
      </c>
      <c r="BB46" s="47">
        <f t="shared" si="28"/>
        <v>5.9473684210526319</v>
      </c>
      <c r="BC46" s="47">
        <f t="shared" si="28"/>
        <v>6.1052631578947372</v>
      </c>
      <c r="BD46" s="47">
        <f t="shared" si="28"/>
        <v>6.2763157894736841</v>
      </c>
      <c r="BE46" s="47">
        <f t="shared" si="28"/>
        <v>6.1184210526315788</v>
      </c>
      <c r="BF46" s="47">
        <f t="shared" si="28"/>
        <v>6.2631578947368425</v>
      </c>
      <c r="BG46" s="47">
        <f t="shared" si="28"/>
        <v>5.9868421052631575</v>
      </c>
      <c r="BH46" s="47">
        <f t="shared" si="28"/>
        <v>6</v>
      </c>
      <c r="BI46" s="47">
        <f t="shared" si="28"/>
        <v>5.9736842105263159</v>
      </c>
      <c r="BJ46" s="47">
        <f t="shared" si="28"/>
        <v>6.25</v>
      </c>
      <c r="BK46" s="47">
        <f t="shared" si="28"/>
        <v>6.1578947368421053</v>
      </c>
      <c r="BL46" s="47">
        <f t="shared" si="28"/>
        <v>5.8684210526315788</v>
      </c>
      <c r="BM46" s="47">
        <f t="shared" si="28"/>
        <v>5.9342105263157894</v>
      </c>
      <c r="BN46" s="47">
        <f t="shared" si="28"/>
        <v>6.25</v>
      </c>
      <c r="BO46" s="47">
        <f t="shared" si="28"/>
        <v>6.1052631578947372</v>
      </c>
      <c r="BP46" s="47">
        <f t="shared" si="28"/>
        <v>6.0394736842105265</v>
      </c>
      <c r="BS46" s="34" t="s">
        <v>33</v>
      </c>
      <c r="BT46" s="35">
        <f>SUM(BT5:BT42)</f>
        <v>56</v>
      </c>
      <c r="BU46" s="35">
        <f t="shared" ref="BU46:CM46" si="29">SUM(BU5:BU42)</f>
        <v>52</v>
      </c>
      <c r="BV46" s="35">
        <f t="shared" si="29"/>
        <v>55</v>
      </c>
      <c r="BW46" s="35">
        <f t="shared" si="29"/>
        <v>46</v>
      </c>
      <c r="BX46" s="35">
        <f t="shared" si="29"/>
        <v>52</v>
      </c>
      <c r="BY46" s="35">
        <f t="shared" si="29"/>
        <v>44</v>
      </c>
      <c r="BZ46" s="35">
        <f t="shared" si="29"/>
        <v>52</v>
      </c>
      <c r="CA46" s="35">
        <f t="shared" si="29"/>
        <v>57</v>
      </c>
      <c r="CB46" s="35">
        <f t="shared" si="29"/>
        <v>24</v>
      </c>
      <c r="CC46" s="35">
        <f t="shared" si="29"/>
        <v>42</v>
      </c>
      <c r="CD46" s="35">
        <f t="shared" si="29"/>
        <v>39</v>
      </c>
      <c r="CE46" s="35">
        <f t="shared" si="29"/>
        <v>36</v>
      </c>
      <c r="CF46" s="35">
        <f t="shared" si="29"/>
        <v>54</v>
      </c>
      <c r="CG46" s="35">
        <f t="shared" si="29"/>
        <v>46</v>
      </c>
      <c r="CH46" s="35">
        <f t="shared" si="29"/>
        <v>84</v>
      </c>
      <c r="CI46" s="35">
        <f t="shared" si="29"/>
        <v>56</v>
      </c>
      <c r="CJ46" s="35">
        <f t="shared" si="29"/>
        <v>51</v>
      </c>
      <c r="CK46" s="35">
        <f t="shared" si="29"/>
        <v>57</v>
      </c>
      <c r="CL46" s="35">
        <f t="shared" si="29"/>
        <v>55</v>
      </c>
      <c r="CM46" s="35">
        <f t="shared" si="29"/>
        <v>45</v>
      </c>
      <c r="CP46" s="34" t="s">
        <v>33</v>
      </c>
      <c r="CQ46" s="35">
        <f>SUM(CQ5:CQ42)</f>
        <v>24</v>
      </c>
      <c r="CR46" s="35">
        <f t="shared" ref="CR46:DJ46" si="30">SUM(CR5:CR42)</f>
        <v>24</v>
      </c>
      <c r="CS46" s="35">
        <f t="shared" si="30"/>
        <v>24</v>
      </c>
      <c r="CT46" s="35">
        <f t="shared" si="30"/>
        <v>15</v>
      </c>
      <c r="CU46" s="35">
        <f t="shared" si="30"/>
        <v>16</v>
      </c>
      <c r="CV46" s="35">
        <f t="shared" si="30"/>
        <v>19</v>
      </c>
      <c r="CW46" s="35">
        <f t="shared" si="30"/>
        <v>30</v>
      </c>
      <c r="CX46" s="35">
        <f t="shared" si="30"/>
        <v>31</v>
      </c>
      <c r="CY46" s="35">
        <f t="shared" si="30"/>
        <v>10</v>
      </c>
      <c r="CZ46" s="35">
        <f t="shared" si="30"/>
        <v>16</v>
      </c>
      <c r="DA46" s="35">
        <f t="shared" si="30"/>
        <v>15</v>
      </c>
      <c r="DB46" s="35">
        <f t="shared" si="30"/>
        <v>18</v>
      </c>
      <c r="DC46" s="35">
        <f t="shared" si="30"/>
        <v>26</v>
      </c>
      <c r="DD46" s="35">
        <f t="shared" si="30"/>
        <v>18</v>
      </c>
      <c r="DE46" s="35">
        <f t="shared" si="30"/>
        <v>42</v>
      </c>
      <c r="DF46" s="35">
        <f t="shared" si="30"/>
        <v>24</v>
      </c>
      <c r="DG46" s="35">
        <f t="shared" si="30"/>
        <v>22</v>
      </c>
      <c r="DH46" s="35">
        <f t="shared" si="30"/>
        <v>19</v>
      </c>
      <c r="DI46" s="35">
        <f t="shared" si="30"/>
        <v>26</v>
      </c>
      <c r="DJ46" s="35">
        <f t="shared" si="30"/>
        <v>16</v>
      </c>
      <c r="DM46" s="34" t="s">
        <v>33</v>
      </c>
      <c r="DN46" s="35">
        <f>SUM(DN5:DN42)</f>
        <v>32</v>
      </c>
      <c r="DO46" s="35">
        <f t="shared" ref="DO46:EG46" si="31">SUM(DO5:DO42)</f>
        <v>28</v>
      </c>
      <c r="DP46" s="35">
        <f t="shared" si="31"/>
        <v>31</v>
      </c>
      <c r="DQ46" s="35">
        <f t="shared" si="31"/>
        <v>31</v>
      </c>
      <c r="DR46" s="35">
        <f t="shared" si="31"/>
        <v>36</v>
      </c>
      <c r="DS46" s="35">
        <f t="shared" si="31"/>
        <v>25</v>
      </c>
      <c r="DT46" s="35">
        <f t="shared" si="31"/>
        <v>22</v>
      </c>
      <c r="DU46" s="35">
        <f t="shared" si="31"/>
        <v>26</v>
      </c>
      <c r="DV46" s="35">
        <f t="shared" si="31"/>
        <v>14</v>
      </c>
      <c r="DW46" s="35">
        <f t="shared" si="31"/>
        <v>26</v>
      </c>
      <c r="DX46" s="35">
        <f t="shared" si="31"/>
        <v>24</v>
      </c>
      <c r="DY46" s="35">
        <f t="shared" si="31"/>
        <v>18</v>
      </c>
      <c r="DZ46" s="35">
        <f t="shared" si="31"/>
        <v>28</v>
      </c>
      <c r="EA46" s="35">
        <f t="shared" si="31"/>
        <v>28</v>
      </c>
      <c r="EB46" s="35">
        <f t="shared" si="31"/>
        <v>42</v>
      </c>
      <c r="EC46" s="35">
        <f t="shared" si="31"/>
        <v>32</v>
      </c>
      <c r="ED46" s="35">
        <f t="shared" si="31"/>
        <v>29</v>
      </c>
      <c r="EE46" s="35">
        <f t="shared" si="31"/>
        <v>38</v>
      </c>
      <c r="EF46" s="35">
        <f t="shared" si="31"/>
        <v>29</v>
      </c>
      <c r="EG46" s="35">
        <f t="shared" si="31"/>
        <v>29</v>
      </c>
    </row>
    <row r="47" spans="2:137" x14ac:dyDescent="0.25">
      <c r="Y47" s="34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BS47" s="34"/>
      <c r="BT47" s="35">
        <v>43</v>
      </c>
      <c r="BU47" s="35">
        <v>43</v>
      </c>
      <c r="BV47" s="35">
        <v>46</v>
      </c>
      <c r="BW47" s="35">
        <v>52</v>
      </c>
      <c r="BX47" s="35">
        <v>60</v>
      </c>
      <c r="BY47" s="35">
        <v>45</v>
      </c>
      <c r="BZ47" s="35">
        <v>43</v>
      </c>
      <c r="CA47" s="35">
        <v>69</v>
      </c>
      <c r="CB47" s="35">
        <v>55</v>
      </c>
      <c r="CC47" s="35">
        <v>20</v>
      </c>
      <c r="CD47" s="35">
        <v>47</v>
      </c>
      <c r="CE47" s="35">
        <v>56</v>
      </c>
      <c r="CF47" s="35">
        <v>33</v>
      </c>
      <c r="CG47" s="35">
        <v>46</v>
      </c>
      <c r="CH47" s="35">
        <v>65</v>
      </c>
      <c r="CI47" s="35">
        <v>62</v>
      </c>
      <c r="CJ47" s="35">
        <v>53</v>
      </c>
      <c r="CK47" s="35">
        <v>54</v>
      </c>
      <c r="CL47" s="35">
        <v>45</v>
      </c>
      <c r="CM47" s="35">
        <v>35</v>
      </c>
      <c r="CP47" s="17"/>
    </row>
    <row r="48" spans="2:137" x14ac:dyDescent="0.25"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Y48" s="34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V48" s="20"/>
      <c r="AW48" s="7" t="s">
        <v>0</v>
      </c>
      <c r="AX48" s="7" t="s">
        <v>1</v>
      </c>
      <c r="AY48" s="7" t="s">
        <v>2</v>
      </c>
      <c r="AZ48" s="7" t="s">
        <v>3</v>
      </c>
      <c r="BA48" s="7" t="s">
        <v>4</v>
      </c>
      <c r="BB48" s="7" t="s">
        <v>5</v>
      </c>
      <c r="BC48" s="7" t="s">
        <v>6</v>
      </c>
      <c r="BD48" s="7" t="s">
        <v>7</v>
      </c>
      <c r="BE48" s="7" t="s">
        <v>8</v>
      </c>
      <c r="BF48" s="7" t="s">
        <v>9</v>
      </c>
      <c r="BG48" s="7" t="s">
        <v>10</v>
      </c>
      <c r="BH48" s="7" t="s">
        <v>11</v>
      </c>
      <c r="BI48" s="7" t="s">
        <v>12</v>
      </c>
      <c r="BJ48" s="7" t="s">
        <v>13</v>
      </c>
      <c r="BK48" s="7" t="s">
        <v>40</v>
      </c>
      <c r="BL48" s="7" t="s">
        <v>14</v>
      </c>
      <c r="BM48" s="7" t="s">
        <v>42</v>
      </c>
      <c r="BN48" s="7" t="s">
        <v>15</v>
      </c>
      <c r="BO48" s="7" t="s">
        <v>41</v>
      </c>
      <c r="BP48" s="7" t="s">
        <v>16</v>
      </c>
      <c r="BS48" s="34"/>
      <c r="BT48" s="35">
        <f>CQ46+DN46</f>
        <v>56</v>
      </c>
      <c r="BU48" s="35">
        <f t="shared" ref="BU48:CM48" si="32">CR46+DO46</f>
        <v>52</v>
      </c>
      <c r="BV48" s="35">
        <f t="shared" si="32"/>
        <v>55</v>
      </c>
      <c r="BW48" s="35">
        <f t="shared" si="32"/>
        <v>46</v>
      </c>
      <c r="BX48" s="35">
        <f t="shared" si="32"/>
        <v>52</v>
      </c>
      <c r="BY48" s="35">
        <f t="shared" si="32"/>
        <v>44</v>
      </c>
      <c r="BZ48" s="35">
        <f t="shared" si="32"/>
        <v>52</v>
      </c>
      <c r="CA48" s="35">
        <f t="shared" si="32"/>
        <v>57</v>
      </c>
      <c r="CB48" s="35">
        <f t="shared" si="32"/>
        <v>24</v>
      </c>
      <c r="CC48" s="35">
        <f t="shared" si="32"/>
        <v>42</v>
      </c>
      <c r="CD48" s="35">
        <f t="shared" si="32"/>
        <v>39</v>
      </c>
      <c r="CE48" s="35">
        <f t="shared" si="32"/>
        <v>36</v>
      </c>
      <c r="CF48" s="35">
        <f t="shared" si="32"/>
        <v>54</v>
      </c>
      <c r="CG48" s="35">
        <f t="shared" si="32"/>
        <v>46</v>
      </c>
      <c r="CH48" s="35">
        <f t="shared" si="32"/>
        <v>84</v>
      </c>
      <c r="CI48" s="35">
        <f t="shared" si="32"/>
        <v>56</v>
      </c>
      <c r="CJ48" s="35">
        <f t="shared" si="32"/>
        <v>51</v>
      </c>
      <c r="CK48" s="35">
        <f t="shared" si="32"/>
        <v>57</v>
      </c>
      <c r="CL48" s="35">
        <f t="shared" si="32"/>
        <v>55</v>
      </c>
      <c r="CM48" s="35">
        <f t="shared" si="32"/>
        <v>45</v>
      </c>
    </row>
    <row r="49" spans="2:91" x14ac:dyDescent="0.25">
      <c r="B49" s="21" t="s">
        <v>35</v>
      </c>
      <c r="C49" s="14">
        <f t="shared" ref="C49:V49" si="33">C60/C$65</f>
        <v>7.8947368421052627E-2</v>
      </c>
      <c r="D49" s="14">
        <f t="shared" si="33"/>
        <v>5.2631578947368418E-2</v>
      </c>
      <c r="E49" s="14">
        <f t="shared" si="33"/>
        <v>0.10526315789473684</v>
      </c>
      <c r="F49" s="14">
        <f t="shared" si="33"/>
        <v>7.8947368421052627E-2</v>
      </c>
      <c r="G49" s="14">
        <f t="shared" si="33"/>
        <v>7.8947368421052627E-2</v>
      </c>
      <c r="H49" s="14">
        <f t="shared" si="33"/>
        <v>7.8947368421052627E-2</v>
      </c>
      <c r="I49" s="14">
        <f t="shared" si="33"/>
        <v>7.8947368421052627E-2</v>
      </c>
      <c r="J49" s="14">
        <f t="shared" si="33"/>
        <v>5.2631578947368418E-2</v>
      </c>
      <c r="K49" s="14">
        <f t="shared" si="33"/>
        <v>7.8947368421052627E-2</v>
      </c>
      <c r="L49" s="14">
        <f t="shared" si="33"/>
        <v>0.10526315789473684</v>
      </c>
      <c r="M49" s="14">
        <f t="shared" si="33"/>
        <v>7.8947368421052627E-2</v>
      </c>
      <c r="N49" s="14">
        <f t="shared" si="33"/>
        <v>5.2631578947368418E-2</v>
      </c>
      <c r="O49" s="14">
        <f t="shared" si="33"/>
        <v>0.13157894736842105</v>
      </c>
      <c r="P49" s="14">
        <f t="shared" si="33"/>
        <v>7.8947368421052627E-2</v>
      </c>
      <c r="Q49" s="14">
        <f t="shared" si="33"/>
        <v>5.2631578947368418E-2</v>
      </c>
      <c r="R49" s="14">
        <f t="shared" si="33"/>
        <v>0.15789473684210525</v>
      </c>
      <c r="S49" s="14">
        <f t="shared" si="33"/>
        <v>0.13157894736842105</v>
      </c>
      <c r="T49" s="14">
        <f t="shared" si="33"/>
        <v>7.8947368421052627E-2</v>
      </c>
      <c r="U49" s="14">
        <f t="shared" si="33"/>
        <v>0.15789473684210525</v>
      </c>
      <c r="V49" s="14">
        <f t="shared" si="33"/>
        <v>0.10526315789473684</v>
      </c>
      <c r="Y49" s="34"/>
      <c r="Z49" s="7" t="s">
        <v>0</v>
      </c>
      <c r="AA49" s="7" t="s">
        <v>1</v>
      </c>
      <c r="AB49" s="7" t="s">
        <v>2</v>
      </c>
      <c r="AC49" s="7" t="s">
        <v>3</v>
      </c>
      <c r="AD49" s="7" t="s">
        <v>4</v>
      </c>
      <c r="AE49" s="7" t="s">
        <v>5</v>
      </c>
      <c r="AF49" s="7" t="s">
        <v>6</v>
      </c>
      <c r="AG49" s="7" t="s">
        <v>7</v>
      </c>
      <c r="AH49" s="7" t="s">
        <v>8</v>
      </c>
      <c r="AI49" s="7" t="s">
        <v>9</v>
      </c>
      <c r="AJ49" s="7" t="s">
        <v>10</v>
      </c>
      <c r="AK49" s="7" t="s">
        <v>11</v>
      </c>
      <c r="AL49" s="7" t="s">
        <v>12</v>
      </c>
      <c r="AM49" s="7" t="s">
        <v>13</v>
      </c>
      <c r="AN49" s="7" t="s">
        <v>40</v>
      </c>
      <c r="AO49" s="7" t="s">
        <v>14</v>
      </c>
      <c r="AP49" s="7" t="s">
        <v>42</v>
      </c>
      <c r="AQ49" s="7" t="s">
        <v>15</v>
      </c>
      <c r="AR49" s="7" t="s">
        <v>41</v>
      </c>
      <c r="AS49" s="7" t="s">
        <v>16</v>
      </c>
      <c r="AV49" s="21" t="s">
        <v>35</v>
      </c>
      <c r="AW49" s="14">
        <f>AW60/AW$65</f>
        <v>7.8947368421052627E-2</v>
      </c>
      <c r="AX49" s="14">
        <f t="shared" ref="AX49:BP49" si="34">AX60/AX$65</f>
        <v>0.10526315789473684</v>
      </c>
      <c r="AY49" s="14">
        <f t="shared" si="34"/>
        <v>5.2631578947368418E-2</v>
      </c>
      <c r="AZ49" s="14">
        <f t="shared" si="34"/>
        <v>0.10526315789473684</v>
      </c>
      <c r="BA49" s="14">
        <f t="shared" si="34"/>
        <v>0.10526315789473684</v>
      </c>
      <c r="BB49" s="14">
        <f t="shared" si="34"/>
        <v>0.10526315789473684</v>
      </c>
      <c r="BC49" s="14">
        <f t="shared" si="34"/>
        <v>0.10526315789473684</v>
      </c>
      <c r="BD49" s="14">
        <f t="shared" si="34"/>
        <v>5.2631578947368418E-2</v>
      </c>
      <c r="BE49" s="14">
        <f t="shared" si="34"/>
        <v>2.6315789473684209E-2</v>
      </c>
      <c r="BF49" s="14">
        <f t="shared" si="34"/>
        <v>7.8947368421052627E-2</v>
      </c>
      <c r="BG49" s="14">
        <f t="shared" si="34"/>
        <v>0.10526315789473684</v>
      </c>
      <c r="BH49" s="14">
        <f t="shared" si="34"/>
        <v>0.10526315789473684</v>
      </c>
      <c r="BI49" s="14">
        <f t="shared" si="34"/>
        <v>0.18421052631578946</v>
      </c>
      <c r="BJ49" s="14">
        <f t="shared" si="34"/>
        <v>5.2631578947368418E-2</v>
      </c>
      <c r="BK49" s="14">
        <f t="shared" si="34"/>
        <v>0.13157894736842105</v>
      </c>
      <c r="BL49" s="14">
        <f t="shared" si="34"/>
        <v>0.15789473684210525</v>
      </c>
      <c r="BM49" s="14">
        <f t="shared" si="34"/>
        <v>0.18421052631578946</v>
      </c>
      <c r="BN49" s="14">
        <f t="shared" si="34"/>
        <v>0.10526315789473684</v>
      </c>
      <c r="BO49" s="14">
        <f t="shared" si="34"/>
        <v>0.10526315789473684</v>
      </c>
      <c r="BP49" s="14">
        <f t="shared" si="34"/>
        <v>0.10526315789473684</v>
      </c>
      <c r="BS49" s="34"/>
      <c r="BT49" s="7" t="s">
        <v>0</v>
      </c>
      <c r="BU49" s="7" t="s">
        <v>1</v>
      </c>
      <c r="BV49" s="7" t="s">
        <v>2</v>
      </c>
      <c r="BW49" s="7" t="s">
        <v>3</v>
      </c>
      <c r="BX49" s="7" t="s">
        <v>4</v>
      </c>
      <c r="BY49" s="7" t="s">
        <v>5</v>
      </c>
      <c r="BZ49" s="7" t="s">
        <v>6</v>
      </c>
      <c r="CA49" s="7" t="s">
        <v>7</v>
      </c>
      <c r="CB49" s="7" t="s">
        <v>8</v>
      </c>
      <c r="CC49" s="7" t="s">
        <v>9</v>
      </c>
      <c r="CD49" s="7" t="s">
        <v>10</v>
      </c>
      <c r="CE49" s="7" t="s">
        <v>11</v>
      </c>
      <c r="CF49" s="7" t="s">
        <v>12</v>
      </c>
      <c r="CG49" s="7" t="s">
        <v>13</v>
      </c>
      <c r="CH49" s="7" t="s">
        <v>40</v>
      </c>
      <c r="CI49" s="7" t="s">
        <v>14</v>
      </c>
      <c r="CJ49" s="7" t="s">
        <v>42</v>
      </c>
      <c r="CK49" s="7" t="s">
        <v>15</v>
      </c>
      <c r="CL49" s="7" t="s">
        <v>41</v>
      </c>
      <c r="CM49" s="7" t="s">
        <v>16</v>
      </c>
    </row>
    <row r="50" spans="2:91" x14ac:dyDescent="0.25">
      <c r="B50" s="22">
        <v>5.5</v>
      </c>
      <c r="C50" s="14">
        <f t="shared" ref="C50:V50" si="35">C61/C$65</f>
        <v>0.21052631578947367</v>
      </c>
      <c r="D50" s="14">
        <f t="shared" si="35"/>
        <v>0.10526315789473684</v>
      </c>
      <c r="E50" s="14">
        <f t="shared" si="35"/>
        <v>0.10526315789473684</v>
      </c>
      <c r="F50" s="14">
        <f t="shared" si="35"/>
        <v>0.13157894736842105</v>
      </c>
      <c r="G50" s="14">
        <f t="shared" si="35"/>
        <v>0</v>
      </c>
      <c r="H50" s="14">
        <f t="shared" si="35"/>
        <v>0.10526315789473684</v>
      </c>
      <c r="I50" s="14">
        <f t="shared" si="35"/>
        <v>0.21052631578947367</v>
      </c>
      <c r="J50" s="14">
        <f t="shared" si="35"/>
        <v>0.15789473684210525</v>
      </c>
      <c r="K50" s="14">
        <f t="shared" si="35"/>
        <v>0.10526315789473684</v>
      </c>
      <c r="L50" s="14">
        <f t="shared" si="35"/>
        <v>5.2631578947368418E-2</v>
      </c>
      <c r="M50" s="14">
        <f t="shared" si="35"/>
        <v>0.10526315789473684</v>
      </c>
      <c r="N50" s="14">
        <f t="shared" si="35"/>
        <v>5.2631578947368418E-2</v>
      </c>
      <c r="O50" s="14">
        <f t="shared" si="35"/>
        <v>0.18421052631578946</v>
      </c>
      <c r="P50" s="14">
        <f t="shared" si="35"/>
        <v>0.10526315789473684</v>
      </c>
      <c r="Q50" s="14">
        <f t="shared" si="35"/>
        <v>5.2631578947368418E-2</v>
      </c>
      <c r="R50" s="14">
        <f t="shared" si="35"/>
        <v>0.13157894736842105</v>
      </c>
      <c r="S50" s="14">
        <f t="shared" si="35"/>
        <v>7.8947368421052627E-2</v>
      </c>
      <c r="T50" s="14">
        <f t="shared" si="35"/>
        <v>0.13157894736842105</v>
      </c>
      <c r="U50" s="14">
        <f t="shared" si="35"/>
        <v>0.18421052631578946</v>
      </c>
      <c r="V50" s="14">
        <f t="shared" si="35"/>
        <v>0.18421052631578946</v>
      </c>
      <c r="Y50" s="34"/>
      <c r="Z50" s="35">
        <f>AW50</f>
        <v>7.8947368421052627E-2</v>
      </c>
      <c r="AA50" s="35">
        <f t="shared" ref="AA50:AA51" si="36">AX50</f>
        <v>0.23684210526315788</v>
      </c>
      <c r="AB50" s="35">
        <f t="shared" ref="AB50:AB51" si="37">AY50</f>
        <v>0.13157894736842105</v>
      </c>
      <c r="AC50" s="35">
        <f t="shared" ref="AC50:AC51" si="38">AZ50</f>
        <v>7.8947368421052627E-2</v>
      </c>
      <c r="AD50" s="35">
        <f t="shared" ref="AD50:AD51" si="39">BA50</f>
        <v>7.8947368421052627E-2</v>
      </c>
      <c r="AE50" s="35">
        <f t="shared" ref="AE50:AE51" si="40">BB50</f>
        <v>0.15789473684210525</v>
      </c>
      <c r="AF50" s="35">
        <f t="shared" ref="AF50:AF51" si="41">BC50</f>
        <v>0.10526315789473684</v>
      </c>
      <c r="AG50" s="35">
        <f t="shared" ref="AG50:AG51" si="42">BD50</f>
        <v>0.21052631578947367</v>
      </c>
      <c r="AH50" s="35">
        <f t="shared" ref="AH50:AH51" si="43">BE50</f>
        <v>7.8947368421052627E-2</v>
      </c>
      <c r="AI50" s="35">
        <f t="shared" ref="AI50:AI51" si="44">BF50</f>
        <v>7.8947368421052627E-2</v>
      </c>
      <c r="AJ50" s="35">
        <f t="shared" ref="AJ50:AJ51" si="45">BG50</f>
        <v>7.8947368421052627E-2</v>
      </c>
      <c r="AK50" s="35">
        <f t="shared" ref="AK50:AK51" si="46">BH50</f>
        <v>2.6315789473684209E-2</v>
      </c>
      <c r="AL50" s="35">
        <f t="shared" ref="AL50:AL51" si="47">BI50</f>
        <v>0.13157894736842105</v>
      </c>
      <c r="AM50" s="35">
        <f t="shared" ref="AM50:AM51" si="48">BJ50</f>
        <v>5.2631578947368418E-2</v>
      </c>
      <c r="AN50" s="35">
        <f t="shared" ref="AN50:AN51" si="49">BK50</f>
        <v>0.18421052631578946</v>
      </c>
      <c r="AO50" s="35">
        <f t="shared" ref="AO50:AO51" si="50">BL50</f>
        <v>0.21052631578947367</v>
      </c>
      <c r="AP50" s="35">
        <f t="shared" ref="AP50:AP51" si="51">BM50</f>
        <v>0.15789473684210525</v>
      </c>
      <c r="AQ50" s="35">
        <f t="shared" ref="AQ50:AQ51" si="52">BN50</f>
        <v>2.6315789473684209E-2</v>
      </c>
      <c r="AR50" s="35">
        <f t="shared" ref="AR50:AR51" si="53">BO50</f>
        <v>2.6315789473684209E-2</v>
      </c>
      <c r="AS50" s="35">
        <f t="shared" ref="AS50:AS51" si="54">BP50</f>
        <v>0.10526315789473684</v>
      </c>
      <c r="AV50" s="22">
        <v>5.5</v>
      </c>
      <c r="AW50" s="14">
        <f>AW61/AW$65</f>
        <v>7.8947368421052627E-2</v>
      </c>
      <c r="AX50" s="14">
        <f t="shared" ref="AX50:BP50" si="55">AX61/AX$65</f>
        <v>0.23684210526315788</v>
      </c>
      <c r="AY50" s="14">
        <f t="shared" si="55"/>
        <v>0.13157894736842105</v>
      </c>
      <c r="AZ50" s="14">
        <f t="shared" si="55"/>
        <v>7.8947368421052627E-2</v>
      </c>
      <c r="BA50" s="14">
        <f t="shared" si="55"/>
        <v>7.8947368421052627E-2</v>
      </c>
      <c r="BB50" s="14">
        <f t="shared" si="55"/>
        <v>0.15789473684210525</v>
      </c>
      <c r="BC50" s="14">
        <f t="shared" si="55"/>
        <v>0.10526315789473684</v>
      </c>
      <c r="BD50" s="14">
        <f t="shared" si="55"/>
        <v>0.21052631578947367</v>
      </c>
      <c r="BE50" s="14">
        <f t="shared" si="55"/>
        <v>7.8947368421052627E-2</v>
      </c>
      <c r="BF50" s="14">
        <f t="shared" si="55"/>
        <v>7.8947368421052627E-2</v>
      </c>
      <c r="BG50" s="14">
        <f t="shared" si="55"/>
        <v>7.8947368421052627E-2</v>
      </c>
      <c r="BH50" s="14">
        <f t="shared" si="55"/>
        <v>2.6315789473684209E-2</v>
      </c>
      <c r="BI50" s="14">
        <f t="shared" si="55"/>
        <v>0.13157894736842105</v>
      </c>
      <c r="BJ50" s="14">
        <f t="shared" si="55"/>
        <v>5.2631578947368418E-2</v>
      </c>
      <c r="BK50" s="14">
        <f t="shared" si="55"/>
        <v>0.18421052631578946</v>
      </c>
      <c r="BL50" s="14">
        <f t="shared" si="55"/>
        <v>0.21052631578947367</v>
      </c>
      <c r="BM50" s="14">
        <f t="shared" si="55"/>
        <v>0.15789473684210525</v>
      </c>
      <c r="BN50" s="14">
        <f t="shared" si="55"/>
        <v>2.6315789473684209E-2</v>
      </c>
      <c r="BO50" s="14">
        <f t="shared" si="55"/>
        <v>2.6315789473684209E-2</v>
      </c>
      <c r="BP50" s="14">
        <f t="shared" si="55"/>
        <v>0.10526315789473684</v>
      </c>
      <c r="BS50" s="34"/>
      <c r="BT50" s="35">
        <f>CQ46</f>
        <v>24</v>
      </c>
      <c r="BU50" s="35">
        <f t="shared" ref="BU50:CM50" si="56">CR46</f>
        <v>24</v>
      </c>
      <c r="BV50" s="35">
        <f t="shared" si="56"/>
        <v>24</v>
      </c>
      <c r="BW50" s="35">
        <f t="shared" si="56"/>
        <v>15</v>
      </c>
      <c r="BX50" s="35">
        <f t="shared" si="56"/>
        <v>16</v>
      </c>
      <c r="BY50" s="35">
        <f t="shared" si="56"/>
        <v>19</v>
      </c>
      <c r="BZ50" s="35">
        <f t="shared" si="56"/>
        <v>30</v>
      </c>
      <c r="CA50" s="35">
        <f t="shared" si="56"/>
        <v>31</v>
      </c>
      <c r="CB50" s="35">
        <f t="shared" si="56"/>
        <v>10</v>
      </c>
      <c r="CC50" s="35">
        <f t="shared" si="56"/>
        <v>16</v>
      </c>
      <c r="CD50" s="35">
        <f t="shared" si="56"/>
        <v>15</v>
      </c>
      <c r="CE50" s="35">
        <f t="shared" si="56"/>
        <v>18</v>
      </c>
      <c r="CF50" s="35">
        <f t="shared" si="56"/>
        <v>26</v>
      </c>
      <c r="CG50" s="35">
        <f t="shared" si="56"/>
        <v>18</v>
      </c>
      <c r="CH50" s="35">
        <f t="shared" si="56"/>
        <v>42</v>
      </c>
      <c r="CI50" s="35">
        <f t="shared" si="56"/>
        <v>24</v>
      </c>
      <c r="CJ50" s="35">
        <f t="shared" si="56"/>
        <v>22</v>
      </c>
      <c r="CK50" s="35">
        <f t="shared" si="56"/>
        <v>19</v>
      </c>
      <c r="CL50" s="35">
        <f t="shared" si="56"/>
        <v>26</v>
      </c>
      <c r="CM50" s="35">
        <f t="shared" si="56"/>
        <v>16</v>
      </c>
    </row>
    <row r="51" spans="2:91" x14ac:dyDescent="0.25">
      <c r="B51" s="23">
        <v>6</v>
      </c>
      <c r="C51" s="14">
        <f t="shared" ref="C51:V51" si="57">C62/C$65</f>
        <v>0.47368421052631576</v>
      </c>
      <c r="D51" s="14">
        <f t="shared" si="57"/>
        <v>0.5</v>
      </c>
      <c r="E51" s="14">
        <f t="shared" si="57"/>
        <v>0.39473684210526316</v>
      </c>
      <c r="F51" s="14">
        <f t="shared" si="57"/>
        <v>0.34210526315789475</v>
      </c>
      <c r="G51" s="14">
        <f t="shared" si="57"/>
        <v>0.31578947368421051</v>
      </c>
      <c r="H51" s="14">
        <f t="shared" si="57"/>
        <v>0.47368421052631576</v>
      </c>
      <c r="I51" s="14">
        <f t="shared" si="57"/>
        <v>0.47368421052631576</v>
      </c>
      <c r="J51" s="14">
        <f t="shared" si="57"/>
        <v>0.60526315789473684</v>
      </c>
      <c r="K51" s="14">
        <f t="shared" si="57"/>
        <v>0.42105263157894735</v>
      </c>
      <c r="L51" s="14">
        <f t="shared" si="57"/>
        <v>0.57894736842105265</v>
      </c>
      <c r="M51" s="14">
        <f t="shared" si="57"/>
        <v>0.68421052631578949</v>
      </c>
      <c r="N51" s="14">
        <f t="shared" si="57"/>
        <v>0.68421052631578949</v>
      </c>
      <c r="O51" s="14">
        <f t="shared" si="57"/>
        <v>0.23684210526315788</v>
      </c>
      <c r="P51" s="14">
        <f t="shared" si="57"/>
        <v>0.55263157894736847</v>
      </c>
      <c r="Q51" s="14">
        <f t="shared" si="57"/>
        <v>0.36842105263157893</v>
      </c>
      <c r="R51" s="14">
        <f t="shared" si="57"/>
        <v>0.23684210526315788</v>
      </c>
      <c r="S51" s="14">
        <f t="shared" si="57"/>
        <v>0.52631578947368418</v>
      </c>
      <c r="T51" s="14">
        <f t="shared" si="57"/>
        <v>0.47368421052631576</v>
      </c>
      <c r="U51" s="14">
        <f t="shared" si="57"/>
        <v>0.31578947368421051</v>
      </c>
      <c r="V51" s="14">
        <f t="shared" si="57"/>
        <v>0.47368421052631576</v>
      </c>
      <c r="Y51" s="35"/>
      <c r="Z51" s="35">
        <f>AW51</f>
        <v>0.57894736842105265</v>
      </c>
      <c r="AA51" s="35">
        <f t="shared" si="36"/>
        <v>0.31578947368421051</v>
      </c>
      <c r="AB51" s="35">
        <f t="shared" si="37"/>
        <v>0.36842105263157893</v>
      </c>
      <c r="AC51" s="35">
        <f t="shared" si="38"/>
        <v>0.42105263157894735</v>
      </c>
      <c r="AD51" s="35">
        <f t="shared" si="39"/>
        <v>0.5</v>
      </c>
      <c r="AE51" s="35">
        <f t="shared" si="40"/>
        <v>0.5</v>
      </c>
      <c r="AF51" s="35">
        <f t="shared" si="41"/>
        <v>0.36842105263157893</v>
      </c>
      <c r="AG51" s="35">
        <f t="shared" si="42"/>
        <v>0.28947368421052633</v>
      </c>
      <c r="AH51" s="35">
        <f t="shared" si="43"/>
        <v>0.60526315789473684</v>
      </c>
      <c r="AI51" s="35">
        <f t="shared" si="44"/>
        <v>0.31578947368421051</v>
      </c>
      <c r="AJ51" s="35">
        <f t="shared" si="45"/>
        <v>0.60526315789473684</v>
      </c>
      <c r="AK51" s="35">
        <f t="shared" si="46"/>
        <v>0.57894736842105265</v>
      </c>
      <c r="AL51" s="35">
        <f t="shared" si="47"/>
        <v>0.36842105263157893</v>
      </c>
      <c r="AM51" s="35">
        <f t="shared" si="48"/>
        <v>0.42105263157894735</v>
      </c>
      <c r="AN51" s="35">
        <f t="shared" si="49"/>
        <v>0.26315789473684209</v>
      </c>
      <c r="AO51" s="35">
        <f t="shared" si="50"/>
        <v>0.31578947368421051</v>
      </c>
      <c r="AP51" s="35">
        <f t="shared" si="51"/>
        <v>0.23684210526315788</v>
      </c>
      <c r="AQ51" s="35">
        <f t="shared" si="52"/>
        <v>0.36842105263157893</v>
      </c>
      <c r="AR51" s="35">
        <f t="shared" si="53"/>
        <v>0.55263157894736847</v>
      </c>
      <c r="AS51" s="35">
        <f t="shared" si="54"/>
        <v>0.42105263157894735</v>
      </c>
      <c r="AV51" s="23">
        <v>6</v>
      </c>
      <c r="AW51" s="14">
        <f>AW62/AW$65</f>
        <v>0.57894736842105265</v>
      </c>
      <c r="AX51" s="14">
        <f t="shared" ref="AX51:BP51" si="58">AX62/AX$65</f>
        <v>0.31578947368421051</v>
      </c>
      <c r="AY51" s="14">
        <f t="shared" si="58"/>
        <v>0.36842105263157893</v>
      </c>
      <c r="AZ51" s="14">
        <f t="shared" si="58"/>
        <v>0.42105263157894735</v>
      </c>
      <c r="BA51" s="14">
        <f t="shared" si="58"/>
        <v>0.5</v>
      </c>
      <c r="BB51" s="14">
        <f t="shared" si="58"/>
        <v>0.5</v>
      </c>
      <c r="BC51" s="14">
        <f t="shared" si="58"/>
        <v>0.36842105263157893</v>
      </c>
      <c r="BD51" s="14">
        <f t="shared" si="58"/>
        <v>0.28947368421052633</v>
      </c>
      <c r="BE51" s="14">
        <f t="shared" si="58"/>
        <v>0.60526315789473684</v>
      </c>
      <c r="BF51" s="14">
        <f t="shared" si="58"/>
        <v>0.31578947368421051</v>
      </c>
      <c r="BG51" s="14">
        <f t="shared" si="58"/>
        <v>0.60526315789473684</v>
      </c>
      <c r="BH51" s="14">
        <f t="shared" si="58"/>
        <v>0.57894736842105265</v>
      </c>
      <c r="BI51" s="14">
        <f t="shared" si="58"/>
        <v>0.36842105263157893</v>
      </c>
      <c r="BJ51" s="14">
        <f t="shared" si="58"/>
        <v>0.42105263157894735</v>
      </c>
      <c r="BK51" s="14">
        <f t="shared" si="58"/>
        <v>0.26315789473684209</v>
      </c>
      <c r="BL51" s="14">
        <f t="shared" si="58"/>
        <v>0.31578947368421051</v>
      </c>
      <c r="BM51" s="14">
        <f t="shared" si="58"/>
        <v>0.23684210526315788</v>
      </c>
      <c r="BN51" s="14">
        <f t="shared" si="58"/>
        <v>0.36842105263157893</v>
      </c>
      <c r="BO51" s="14">
        <f t="shared" si="58"/>
        <v>0.55263157894736847</v>
      </c>
      <c r="BP51" s="14">
        <f t="shared" si="58"/>
        <v>0.42105263157894735</v>
      </c>
      <c r="BS51" s="35"/>
      <c r="BT51" s="35">
        <f>DN46</f>
        <v>32</v>
      </c>
      <c r="BU51" s="35">
        <f t="shared" ref="BU51:CM51" si="59">DO46</f>
        <v>28</v>
      </c>
      <c r="BV51" s="35">
        <f t="shared" si="59"/>
        <v>31</v>
      </c>
      <c r="BW51" s="35">
        <f t="shared" si="59"/>
        <v>31</v>
      </c>
      <c r="BX51" s="35">
        <f t="shared" si="59"/>
        <v>36</v>
      </c>
      <c r="BY51" s="35">
        <f t="shared" si="59"/>
        <v>25</v>
      </c>
      <c r="BZ51" s="35">
        <f t="shared" si="59"/>
        <v>22</v>
      </c>
      <c r="CA51" s="35">
        <f t="shared" si="59"/>
        <v>26</v>
      </c>
      <c r="CB51" s="35">
        <f t="shared" si="59"/>
        <v>14</v>
      </c>
      <c r="CC51" s="35">
        <f t="shared" si="59"/>
        <v>26</v>
      </c>
      <c r="CD51" s="35">
        <f t="shared" si="59"/>
        <v>24</v>
      </c>
      <c r="CE51" s="35">
        <f t="shared" si="59"/>
        <v>18</v>
      </c>
      <c r="CF51" s="35">
        <f t="shared" si="59"/>
        <v>28</v>
      </c>
      <c r="CG51" s="35">
        <f t="shared" si="59"/>
        <v>28</v>
      </c>
      <c r="CH51" s="35">
        <f t="shared" si="59"/>
        <v>42</v>
      </c>
      <c r="CI51" s="35">
        <f t="shared" si="59"/>
        <v>32</v>
      </c>
      <c r="CJ51" s="35">
        <f t="shared" si="59"/>
        <v>29</v>
      </c>
      <c r="CK51" s="35">
        <f t="shared" si="59"/>
        <v>38</v>
      </c>
      <c r="CL51" s="35">
        <f t="shared" si="59"/>
        <v>29</v>
      </c>
      <c r="CM51" s="35">
        <f t="shared" si="59"/>
        <v>29</v>
      </c>
    </row>
    <row r="52" spans="2:91" x14ac:dyDescent="0.25">
      <c r="B52" s="24">
        <v>6.5</v>
      </c>
      <c r="C52" s="14">
        <f t="shared" ref="C52:V52" si="60">C63/C$65</f>
        <v>0.18421052631578946</v>
      </c>
      <c r="D52" s="14">
        <f t="shared" si="60"/>
        <v>0.26315789473684209</v>
      </c>
      <c r="E52" s="14">
        <f t="shared" si="60"/>
        <v>0.31578947368421051</v>
      </c>
      <c r="F52" s="14">
        <f t="shared" si="60"/>
        <v>0.31578947368421051</v>
      </c>
      <c r="G52" s="14">
        <f t="shared" si="60"/>
        <v>0.39473684210526316</v>
      </c>
      <c r="H52" s="14">
        <f t="shared" si="60"/>
        <v>0.26315789473684209</v>
      </c>
      <c r="I52" s="14">
        <f t="shared" si="60"/>
        <v>0.21052631578947367</v>
      </c>
      <c r="J52" s="14">
        <f t="shared" si="60"/>
        <v>0.13157894736842105</v>
      </c>
      <c r="K52" s="14">
        <f t="shared" si="60"/>
        <v>0.28947368421052633</v>
      </c>
      <c r="L52" s="14">
        <f t="shared" si="60"/>
        <v>0.21052631578947367</v>
      </c>
      <c r="M52" s="14">
        <f t="shared" si="60"/>
        <v>7.8947368421052627E-2</v>
      </c>
      <c r="N52" s="14">
        <f t="shared" si="60"/>
        <v>0.15789473684210525</v>
      </c>
      <c r="O52" s="14">
        <f t="shared" si="60"/>
        <v>0.23684210526315788</v>
      </c>
      <c r="P52" s="14">
        <f t="shared" si="60"/>
        <v>0.10526315789473684</v>
      </c>
      <c r="Q52" s="14">
        <f t="shared" si="60"/>
        <v>0.31578947368421051</v>
      </c>
      <c r="R52" s="14">
        <f t="shared" si="60"/>
        <v>0.28947368421052633</v>
      </c>
      <c r="S52" s="14">
        <f t="shared" si="60"/>
        <v>0.18421052631578946</v>
      </c>
      <c r="T52" s="14">
        <f t="shared" si="60"/>
        <v>0.21052631578947367</v>
      </c>
      <c r="U52" s="14">
        <f t="shared" si="60"/>
        <v>0.21052631578947367</v>
      </c>
      <c r="V52" s="14">
        <f t="shared" si="60"/>
        <v>0.15789473684210525</v>
      </c>
      <c r="Y52" s="34"/>
      <c r="Z52" s="35">
        <f>Z50+Z51</f>
        <v>0.65789473684210531</v>
      </c>
      <c r="AA52" s="35">
        <f t="shared" ref="AA52:AS52" si="61">AA50+AA51</f>
        <v>0.55263157894736836</v>
      </c>
      <c r="AB52" s="35">
        <f t="shared" si="61"/>
        <v>0.5</v>
      </c>
      <c r="AC52" s="35">
        <f t="shared" si="61"/>
        <v>0.5</v>
      </c>
      <c r="AD52" s="35">
        <f t="shared" si="61"/>
        <v>0.57894736842105265</v>
      </c>
      <c r="AE52" s="35">
        <f t="shared" si="61"/>
        <v>0.65789473684210531</v>
      </c>
      <c r="AF52" s="35">
        <f t="shared" si="61"/>
        <v>0.47368421052631576</v>
      </c>
      <c r="AG52" s="35">
        <f t="shared" si="61"/>
        <v>0.5</v>
      </c>
      <c r="AH52" s="35">
        <f t="shared" si="61"/>
        <v>0.68421052631578949</v>
      </c>
      <c r="AI52" s="35">
        <f t="shared" si="61"/>
        <v>0.39473684210526316</v>
      </c>
      <c r="AJ52" s="35">
        <f t="shared" si="61"/>
        <v>0.68421052631578949</v>
      </c>
      <c r="AK52" s="35">
        <f t="shared" si="61"/>
        <v>0.60526315789473684</v>
      </c>
      <c r="AL52" s="35">
        <f t="shared" si="61"/>
        <v>0.5</v>
      </c>
      <c r="AM52" s="35">
        <f t="shared" si="61"/>
        <v>0.47368421052631576</v>
      </c>
      <c r="AN52" s="35">
        <f t="shared" si="61"/>
        <v>0.44736842105263153</v>
      </c>
      <c r="AO52" s="35">
        <f t="shared" si="61"/>
        <v>0.52631578947368418</v>
      </c>
      <c r="AP52" s="35">
        <f t="shared" si="61"/>
        <v>0.39473684210526316</v>
      </c>
      <c r="AQ52" s="35">
        <f t="shared" si="61"/>
        <v>0.39473684210526316</v>
      </c>
      <c r="AR52" s="35">
        <f t="shared" si="61"/>
        <v>0.57894736842105265</v>
      </c>
      <c r="AS52" s="35">
        <f t="shared" si="61"/>
        <v>0.52631578947368418</v>
      </c>
      <c r="AV52" s="24">
        <v>6.5</v>
      </c>
      <c r="AW52" s="14">
        <f>AW63/AW$65</f>
        <v>0.15789473684210525</v>
      </c>
      <c r="AX52" s="14">
        <f t="shared" ref="AX52:BP52" si="62">AX63/AX$65</f>
        <v>0.21052631578947367</v>
      </c>
      <c r="AY52" s="14">
        <f t="shared" si="62"/>
        <v>0.34210526315789475</v>
      </c>
      <c r="AZ52" s="14">
        <f t="shared" si="62"/>
        <v>0.31578947368421051</v>
      </c>
      <c r="BA52" s="14">
        <f t="shared" si="62"/>
        <v>0.15789473684210525</v>
      </c>
      <c r="BB52" s="14">
        <f t="shared" si="62"/>
        <v>0.13157894736842105</v>
      </c>
      <c r="BC52" s="14">
        <f t="shared" si="62"/>
        <v>0.26315789473684209</v>
      </c>
      <c r="BD52" s="14">
        <f t="shared" si="62"/>
        <v>0.13157894736842105</v>
      </c>
      <c r="BE52" s="14">
        <f t="shared" si="62"/>
        <v>0.18421052631578946</v>
      </c>
      <c r="BF52" s="14">
        <f t="shared" si="62"/>
        <v>0.34210526315789475</v>
      </c>
      <c r="BG52" s="14">
        <f t="shared" si="62"/>
        <v>0.10526315789473684</v>
      </c>
      <c r="BH52" s="14">
        <f t="shared" si="62"/>
        <v>0.23684210526315788</v>
      </c>
      <c r="BI52" s="14">
        <f t="shared" si="62"/>
        <v>0.18421052631578946</v>
      </c>
      <c r="BJ52" s="14">
        <f t="shared" si="62"/>
        <v>0.31578947368421051</v>
      </c>
      <c r="BK52" s="14">
        <f t="shared" si="62"/>
        <v>0.21052631578947367</v>
      </c>
      <c r="BL52" s="14">
        <f t="shared" si="62"/>
        <v>0.21052631578947367</v>
      </c>
      <c r="BM52" s="14">
        <f t="shared" si="62"/>
        <v>0.34210526315789475</v>
      </c>
      <c r="BN52" s="14">
        <f t="shared" si="62"/>
        <v>0.31578947368421051</v>
      </c>
      <c r="BO52" s="14">
        <f t="shared" si="62"/>
        <v>0.21052631578947367</v>
      </c>
      <c r="BP52" s="14">
        <f t="shared" si="62"/>
        <v>0.31578947368421051</v>
      </c>
      <c r="BS52" s="34"/>
      <c r="BT52" s="36"/>
      <c r="BU52" s="36"/>
      <c r="BV52" s="36"/>
      <c r="BW52" s="36"/>
      <c r="BX52" s="36"/>
      <c r="BY52" s="36"/>
      <c r="BZ52" s="36"/>
      <c r="CA52" s="36"/>
      <c r="CB52" s="36"/>
      <c r="CC52" s="36"/>
      <c r="CD52" s="36"/>
      <c r="CE52" s="36"/>
      <c r="CF52" s="36"/>
      <c r="CG52" s="36"/>
      <c r="CH52" s="36"/>
      <c r="CI52" s="36"/>
      <c r="CJ52" s="36"/>
      <c r="CK52" s="36"/>
      <c r="CL52" s="36"/>
      <c r="CM52" s="36"/>
    </row>
    <row r="53" spans="2:91" x14ac:dyDescent="0.25">
      <c r="B53" s="25" t="s">
        <v>36</v>
      </c>
      <c r="C53" s="14">
        <f t="shared" ref="C53:V53" si="63">C64/C$65</f>
        <v>5.2631578947368418E-2</v>
      </c>
      <c r="D53" s="14">
        <f t="shared" si="63"/>
        <v>7.8947368421052627E-2</v>
      </c>
      <c r="E53" s="14">
        <f t="shared" si="63"/>
        <v>7.8947368421052627E-2</v>
      </c>
      <c r="F53" s="14">
        <f t="shared" si="63"/>
        <v>0.13157894736842105</v>
      </c>
      <c r="G53" s="14">
        <f t="shared" si="63"/>
        <v>0.21052631578947367</v>
      </c>
      <c r="H53" s="14">
        <f t="shared" si="63"/>
        <v>7.8947368421052627E-2</v>
      </c>
      <c r="I53" s="14">
        <f t="shared" si="63"/>
        <v>2.6315789473684209E-2</v>
      </c>
      <c r="J53" s="14">
        <f t="shared" si="63"/>
        <v>5.2631578947368418E-2</v>
      </c>
      <c r="K53" s="14">
        <f t="shared" si="63"/>
        <v>0.10526315789473684</v>
      </c>
      <c r="L53" s="14">
        <f t="shared" si="63"/>
        <v>5.2631578947368418E-2</v>
      </c>
      <c r="M53" s="14">
        <f t="shared" si="63"/>
        <v>5.2631578947368418E-2</v>
      </c>
      <c r="N53" s="14">
        <f t="shared" si="63"/>
        <v>5.2631578947368418E-2</v>
      </c>
      <c r="O53" s="14">
        <f t="shared" si="63"/>
        <v>0.21052631578947367</v>
      </c>
      <c r="P53" s="14">
        <f t="shared" si="63"/>
        <v>0.15789473684210525</v>
      </c>
      <c r="Q53" s="14">
        <f t="shared" si="63"/>
        <v>0.21052631578947367</v>
      </c>
      <c r="R53" s="14">
        <f t="shared" si="63"/>
        <v>0.18421052631578946</v>
      </c>
      <c r="S53" s="14">
        <f t="shared" si="63"/>
        <v>7.8947368421052627E-2</v>
      </c>
      <c r="T53" s="14">
        <f t="shared" si="63"/>
        <v>0.10526315789473684</v>
      </c>
      <c r="U53" s="14">
        <f t="shared" si="63"/>
        <v>0.13157894736842105</v>
      </c>
      <c r="V53" s="14">
        <f t="shared" si="63"/>
        <v>7.8947368421052627E-2</v>
      </c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V53" s="25" t="s">
        <v>36</v>
      </c>
      <c r="AW53" s="14">
        <f>AW64/AW$65</f>
        <v>0.10526315789473684</v>
      </c>
      <c r="AX53" s="14">
        <f t="shared" ref="AX53:BP53" si="64">AX64/AX$65</f>
        <v>0.13157894736842105</v>
      </c>
      <c r="AY53" s="14">
        <f t="shared" si="64"/>
        <v>0.10526315789473684</v>
      </c>
      <c r="AZ53" s="14">
        <f t="shared" si="64"/>
        <v>7.8947368421052627E-2</v>
      </c>
      <c r="BA53" s="14">
        <f t="shared" si="64"/>
        <v>0.15789473684210525</v>
      </c>
      <c r="BB53" s="14">
        <f t="shared" si="64"/>
        <v>0.10526315789473684</v>
      </c>
      <c r="BC53" s="14">
        <f t="shared" si="64"/>
        <v>0.15789473684210525</v>
      </c>
      <c r="BD53" s="14">
        <f t="shared" si="64"/>
        <v>0.31578947368421051</v>
      </c>
      <c r="BE53" s="14">
        <f t="shared" si="64"/>
        <v>0.10526315789473684</v>
      </c>
      <c r="BF53" s="14">
        <f t="shared" si="64"/>
        <v>0.18421052631578946</v>
      </c>
      <c r="BG53" s="14">
        <f t="shared" si="64"/>
        <v>0.10526315789473684</v>
      </c>
      <c r="BH53" s="14">
        <f t="shared" si="64"/>
        <v>5.2631578947368418E-2</v>
      </c>
      <c r="BI53" s="14">
        <f t="shared" si="64"/>
        <v>0.13157894736842105</v>
      </c>
      <c r="BJ53" s="14">
        <f t="shared" si="64"/>
        <v>0.15789473684210525</v>
      </c>
      <c r="BK53" s="14">
        <f t="shared" si="64"/>
        <v>0.21052631578947367</v>
      </c>
      <c r="BL53" s="14">
        <f t="shared" si="64"/>
        <v>0.10526315789473684</v>
      </c>
      <c r="BM53" s="14">
        <f t="shared" si="64"/>
        <v>7.8947368421052627E-2</v>
      </c>
      <c r="BN53" s="14">
        <f t="shared" si="64"/>
        <v>0.18421052631578946</v>
      </c>
      <c r="BO53" s="14">
        <f t="shared" si="64"/>
        <v>0.10526315789473684</v>
      </c>
      <c r="BP53" s="14">
        <f t="shared" si="64"/>
        <v>5.2631578947368418E-2</v>
      </c>
      <c r="BT53" s="36"/>
      <c r="BU53" s="36"/>
      <c r="BV53" s="36"/>
      <c r="BW53" s="36"/>
      <c r="BX53" s="36"/>
      <c r="BY53" s="36"/>
      <c r="BZ53" s="36"/>
      <c r="CA53" s="36"/>
      <c r="CB53" s="36"/>
      <c r="CC53" s="36"/>
      <c r="CD53" s="36"/>
      <c r="CE53" s="36"/>
      <c r="CF53" s="36"/>
      <c r="CG53" s="36"/>
      <c r="CH53" s="36"/>
      <c r="CI53" s="36"/>
      <c r="CJ53" s="36"/>
      <c r="CK53" s="36"/>
      <c r="CL53" s="36"/>
      <c r="CM53" s="36"/>
    </row>
    <row r="54" spans="2:91" x14ac:dyDescent="0.25">
      <c r="C54" s="15">
        <f t="shared" ref="C54:U54" si="65">SUM(C49:C53)</f>
        <v>1</v>
      </c>
      <c r="D54" s="15">
        <f t="shared" si="65"/>
        <v>1</v>
      </c>
      <c r="E54" s="15">
        <f t="shared" si="65"/>
        <v>1</v>
      </c>
      <c r="F54" s="15">
        <f t="shared" si="65"/>
        <v>0.99999999999999989</v>
      </c>
      <c r="G54" s="15">
        <f t="shared" si="65"/>
        <v>1</v>
      </c>
      <c r="H54" s="15">
        <f t="shared" si="65"/>
        <v>1</v>
      </c>
      <c r="I54" s="15">
        <f t="shared" si="65"/>
        <v>0.99999999999999989</v>
      </c>
      <c r="J54" s="15">
        <f t="shared" si="65"/>
        <v>1</v>
      </c>
      <c r="K54" s="15">
        <f t="shared" si="65"/>
        <v>1</v>
      </c>
      <c r="L54" s="15">
        <f t="shared" si="65"/>
        <v>1</v>
      </c>
      <c r="M54" s="15">
        <f t="shared" si="65"/>
        <v>1</v>
      </c>
      <c r="N54" s="15">
        <f t="shared" si="65"/>
        <v>1</v>
      </c>
      <c r="O54" s="15">
        <f t="shared" si="65"/>
        <v>0.99999999999999989</v>
      </c>
      <c r="P54" s="15">
        <f t="shared" si="65"/>
        <v>1</v>
      </c>
      <c r="Q54" s="15">
        <f t="shared" si="65"/>
        <v>1</v>
      </c>
      <c r="R54" s="15">
        <f t="shared" si="65"/>
        <v>1</v>
      </c>
      <c r="S54" s="15">
        <f t="shared" si="65"/>
        <v>1</v>
      </c>
      <c r="T54" s="15">
        <f t="shared" si="65"/>
        <v>0.99999999999999989</v>
      </c>
      <c r="U54" s="15">
        <f t="shared" si="65"/>
        <v>0.99999999999999989</v>
      </c>
      <c r="V54" s="15">
        <f t="shared" ref="V54" si="66">SUM(V49:V53)</f>
        <v>1</v>
      </c>
      <c r="W54" s="1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U54" s="16"/>
      <c r="AV54" s="20"/>
      <c r="AW54" s="15">
        <f t="shared" ref="AW54" si="67">SUM(AW49:AW53)</f>
        <v>1</v>
      </c>
      <c r="AX54" s="15">
        <f t="shared" ref="AX54:BP54" si="68">SUM(AX49:AX53)</f>
        <v>0.99999999999999989</v>
      </c>
      <c r="AY54" s="15">
        <f t="shared" si="68"/>
        <v>0.99999999999999989</v>
      </c>
      <c r="AZ54" s="15">
        <f t="shared" si="68"/>
        <v>1</v>
      </c>
      <c r="BA54" s="15">
        <f t="shared" si="68"/>
        <v>1</v>
      </c>
      <c r="BB54" s="15">
        <f t="shared" si="68"/>
        <v>0.99999999999999989</v>
      </c>
      <c r="BC54" s="15">
        <f t="shared" si="68"/>
        <v>1</v>
      </c>
      <c r="BD54" s="15">
        <f t="shared" si="68"/>
        <v>0.99999999999999989</v>
      </c>
      <c r="BE54" s="15">
        <f t="shared" si="68"/>
        <v>1</v>
      </c>
      <c r="BF54" s="15">
        <f t="shared" si="68"/>
        <v>1</v>
      </c>
      <c r="BG54" s="15">
        <f t="shared" si="68"/>
        <v>1</v>
      </c>
      <c r="BH54" s="15">
        <f t="shared" si="68"/>
        <v>1</v>
      </c>
      <c r="BI54" s="15">
        <f t="shared" si="68"/>
        <v>0.99999999999999989</v>
      </c>
      <c r="BJ54" s="15">
        <f t="shared" si="68"/>
        <v>1</v>
      </c>
      <c r="BK54" s="15">
        <f t="shared" si="68"/>
        <v>1</v>
      </c>
      <c r="BL54" s="15">
        <f t="shared" si="68"/>
        <v>0.99999999999999989</v>
      </c>
      <c r="BM54" s="15">
        <f t="shared" si="68"/>
        <v>1</v>
      </c>
      <c r="BN54" s="15">
        <f t="shared" si="68"/>
        <v>1</v>
      </c>
      <c r="BO54" s="15">
        <f t="shared" si="68"/>
        <v>1</v>
      </c>
      <c r="BP54" s="15">
        <f t="shared" si="68"/>
        <v>1</v>
      </c>
      <c r="BT54" s="36"/>
      <c r="BU54" s="36"/>
      <c r="BV54" s="36"/>
      <c r="BW54" s="36"/>
      <c r="BX54" s="36"/>
      <c r="BY54" s="36"/>
      <c r="BZ54" s="36"/>
      <c r="CA54" s="36"/>
      <c r="CB54" s="36"/>
      <c r="CC54" s="36"/>
      <c r="CD54" s="36"/>
      <c r="CE54" s="36"/>
      <c r="CF54" s="36"/>
      <c r="CG54" s="36"/>
      <c r="CH54" s="36"/>
      <c r="CI54" s="36"/>
      <c r="CJ54" s="36"/>
      <c r="CK54" s="36"/>
      <c r="CL54" s="36"/>
      <c r="CM54" s="36"/>
    </row>
    <row r="55" spans="2:91" x14ac:dyDescent="0.25"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1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U55" s="16"/>
      <c r="AV55" s="20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T55" s="36"/>
      <c r="BU55" s="36"/>
      <c r="BV55" s="36"/>
      <c r="BW55" s="36"/>
      <c r="BX55" s="36"/>
      <c r="BY55" s="36"/>
      <c r="BZ55" s="36"/>
      <c r="CA55" s="36"/>
      <c r="CB55" s="36"/>
      <c r="CC55" s="36"/>
      <c r="CD55" s="36"/>
      <c r="CE55" s="36"/>
      <c r="CF55" s="36"/>
      <c r="CG55" s="36"/>
      <c r="CH55" s="36"/>
      <c r="CI55" s="36"/>
      <c r="CJ55" s="36"/>
      <c r="CK55" s="36"/>
      <c r="CL55" s="36"/>
      <c r="CM55" s="36"/>
    </row>
    <row r="56" spans="2:91" x14ac:dyDescent="0.25">
      <c r="C56" s="44" t="str">
        <f>C2</f>
        <v>BOL</v>
      </c>
      <c r="D56" s="44" t="str">
        <f t="shared" ref="D56:U57" si="69">D2</f>
        <v>FIO</v>
      </c>
      <c r="E56" s="44" t="str">
        <f t="shared" si="69"/>
        <v>GEN</v>
      </c>
      <c r="F56" s="44" t="str">
        <f t="shared" si="69"/>
        <v>CAT</v>
      </c>
      <c r="G56" s="44" t="str">
        <f t="shared" si="69"/>
        <v>PAR</v>
      </c>
      <c r="H56" s="44" t="str">
        <f t="shared" si="69"/>
        <v>ATA</v>
      </c>
      <c r="I56" s="44" t="str">
        <f t="shared" si="69"/>
        <v>BOL</v>
      </c>
      <c r="J56" s="44" t="str">
        <f t="shared" si="69"/>
        <v>FIO</v>
      </c>
      <c r="K56" s="44" t="str">
        <f t="shared" si="69"/>
        <v>SAM</v>
      </c>
      <c r="L56" s="44" t="str">
        <f t="shared" si="69"/>
        <v>TOR</v>
      </c>
      <c r="M56" s="44" t="str">
        <f t="shared" si="69"/>
        <v>NAP</v>
      </c>
      <c r="N56" s="44" t="str">
        <f t="shared" si="69"/>
        <v>JUV</v>
      </c>
      <c r="O56" s="44" t="str">
        <f t="shared" si="69"/>
        <v>LAZ</v>
      </c>
      <c r="P56" s="44" t="str">
        <f t="shared" si="69"/>
        <v>INT</v>
      </c>
      <c r="Q56" s="44" t="str">
        <f t="shared" si="69"/>
        <v>LAZ</v>
      </c>
      <c r="R56" s="44" t="str">
        <f t="shared" si="69"/>
        <v>PAR</v>
      </c>
      <c r="S56" s="44" t="str">
        <f t="shared" si="69"/>
        <v>NAP</v>
      </c>
      <c r="T56" s="44" t="str">
        <f t="shared" si="69"/>
        <v>NAP</v>
      </c>
      <c r="U56" s="44" t="str">
        <f t="shared" si="69"/>
        <v>UDI</v>
      </c>
      <c r="V56" s="44" t="str">
        <f>V2</f>
        <v>BOL</v>
      </c>
      <c r="W56" s="16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BT56" s="37"/>
      <c r="BU56" s="37"/>
      <c r="BV56" s="37"/>
      <c r="BW56" s="37"/>
      <c r="BX56" s="37"/>
      <c r="BY56" s="37"/>
      <c r="BZ56" s="37"/>
      <c r="CA56" s="37"/>
      <c r="CB56" s="37"/>
      <c r="CC56" s="37"/>
      <c r="CD56" s="37"/>
      <c r="CE56" s="37"/>
      <c r="CF56" s="37"/>
      <c r="CG56" s="37"/>
      <c r="CH56" s="37"/>
      <c r="CI56" s="37"/>
      <c r="CJ56" s="37"/>
      <c r="CK56" s="37"/>
      <c r="CL56" s="37"/>
      <c r="CM56" s="37"/>
    </row>
    <row r="57" spans="2:91" x14ac:dyDescent="0.25">
      <c r="C57" s="44" t="str">
        <f>C3</f>
        <v>CHI</v>
      </c>
      <c r="D57" s="44" t="str">
        <f t="shared" si="69"/>
        <v>CAG</v>
      </c>
      <c r="E57" s="44" t="str">
        <f t="shared" si="69"/>
        <v>SAM</v>
      </c>
      <c r="F57" s="44" t="str">
        <f t="shared" si="69"/>
        <v>PAL</v>
      </c>
      <c r="G57" s="44" t="str">
        <f t="shared" si="69"/>
        <v>SIE</v>
      </c>
      <c r="H57" s="44" t="str">
        <f t="shared" si="69"/>
        <v>CAT</v>
      </c>
      <c r="I57" s="44" t="str">
        <f t="shared" si="69"/>
        <v>GEN</v>
      </c>
      <c r="J57" s="44" t="str">
        <f t="shared" si="69"/>
        <v>ATA</v>
      </c>
      <c r="K57" s="44" t="str">
        <f t="shared" si="69"/>
        <v>CHI</v>
      </c>
      <c r="L57" s="44" t="str">
        <f t="shared" si="69"/>
        <v>UDI</v>
      </c>
      <c r="M57" s="44" t="str">
        <f t="shared" si="69"/>
        <v>ATA</v>
      </c>
      <c r="N57" s="44" t="str">
        <f t="shared" si="69"/>
        <v>TOR</v>
      </c>
      <c r="O57" s="44" t="str">
        <f t="shared" si="69"/>
        <v>ROM</v>
      </c>
      <c r="P57" s="44" t="str">
        <f t="shared" si="69"/>
        <v>MIL</v>
      </c>
      <c r="Q57" s="44" t="str">
        <f t="shared" si="69"/>
        <v>SIE</v>
      </c>
      <c r="R57" s="44" t="str">
        <f t="shared" si="69"/>
        <v>ROM</v>
      </c>
      <c r="S57" s="44" t="str">
        <f t="shared" si="69"/>
        <v>CAG</v>
      </c>
      <c r="T57" s="44" t="str">
        <f t="shared" si="69"/>
        <v>PAL</v>
      </c>
      <c r="U57" s="44" t="str">
        <f t="shared" si="69"/>
        <v>ROM</v>
      </c>
      <c r="V57" s="44" t="str">
        <f>V3</f>
        <v>MIL</v>
      </c>
      <c r="W57" s="16"/>
      <c r="X57" s="16"/>
      <c r="Y57" s="16"/>
      <c r="BQ57" s="16"/>
      <c r="BS57" s="16"/>
    </row>
    <row r="58" spans="2:91" x14ac:dyDescent="0.25">
      <c r="C58" s="16" t="str">
        <f t="shared" ref="C58:L58" si="70">CONCATENATE(C56,"-",C57)</f>
        <v>BOL-CHI</v>
      </c>
      <c r="D58" s="16" t="str">
        <f t="shared" si="70"/>
        <v>FIO-CAG</v>
      </c>
      <c r="E58" s="16" t="str">
        <f t="shared" si="70"/>
        <v>GEN-SAM</v>
      </c>
      <c r="F58" s="16" t="str">
        <f t="shared" si="70"/>
        <v>CAT-PAL</v>
      </c>
      <c r="G58" s="16" t="str">
        <f t="shared" si="70"/>
        <v>PAR-SIE</v>
      </c>
      <c r="H58" s="16" t="str">
        <f t="shared" si="70"/>
        <v>ATA-CAT</v>
      </c>
      <c r="I58" s="16" t="str">
        <f t="shared" si="70"/>
        <v>BOL-GEN</v>
      </c>
      <c r="J58" s="16" t="str">
        <f t="shared" si="70"/>
        <v>FIO-ATA</v>
      </c>
      <c r="K58" s="16" t="str">
        <f t="shared" si="70"/>
        <v>SAM-CHI</v>
      </c>
      <c r="L58" s="16" t="str">
        <f t="shared" si="70"/>
        <v>TOR-UDI</v>
      </c>
      <c r="M58" s="16" t="str">
        <f t="shared" ref="M58:T58" si="71">CONCATENATE(M56,"-",M57)</f>
        <v>NAP-ATA</v>
      </c>
      <c r="N58" s="16" t="str">
        <f t="shared" si="71"/>
        <v>JUV-TOR</v>
      </c>
      <c r="O58" s="16" t="str">
        <f t="shared" si="71"/>
        <v>LAZ-ROM</v>
      </c>
      <c r="P58" s="16" t="str">
        <f t="shared" si="71"/>
        <v>INT-MIL</v>
      </c>
      <c r="Q58" s="16" t="str">
        <f t="shared" si="71"/>
        <v>LAZ-SIE</v>
      </c>
      <c r="R58" s="16" t="str">
        <f t="shared" si="71"/>
        <v>PAR-ROM</v>
      </c>
      <c r="S58" s="16" t="str">
        <f t="shared" si="71"/>
        <v>NAP-CAG</v>
      </c>
      <c r="T58" s="16" t="str">
        <f t="shared" si="71"/>
        <v>NAP-PAL</v>
      </c>
      <c r="U58" s="16" t="str">
        <f>CONCATENATE(U56,"-",U57)</f>
        <v>UDI-ROM</v>
      </c>
      <c r="V58" s="16" t="str">
        <f>CONCATENATE(V56,"-",V57)</f>
        <v>BOL-MIL</v>
      </c>
      <c r="X58" s="16"/>
      <c r="Y58" s="16"/>
      <c r="AV58" s="16"/>
      <c r="AW58" s="7" t="s">
        <v>0</v>
      </c>
      <c r="AX58" s="7" t="s">
        <v>1</v>
      </c>
      <c r="AY58" s="7" t="s">
        <v>2</v>
      </c>
      <c r="AZ58" s="7" t="s">
        <v>3</v>
      </c>
      <c r="BA58" s="7" t="s">
        <v>4</v>
      </c>
      <c r="BB58" s="7" t="s">
        <v>5</v>
      </c>
      <c r="BC58" s="7" t="s">
        <v>6</v>
      </c>
      <c r="BD58" s="7" t="s">
        <v>7</v>
      </c>
      <c r="BE58" s="7" t="s">
        <v>8</v>
      </c>
      <c r="BF58" s="7" t="s">
        <v>9</v>
      </c>
      <c r="BG58" s="7" t="s">
        <v>10</v>
      </c>
      <c r="BH58" s="7" t="s">
        <v>11</v>
      </c>
      <c r="BI58" s="7" t="s">
        <v>12</v>
      </c>
      <c r="BJ58" s="7" t="s">
        <v>13</v>
      </c>
      <c r="BK58" s="7" t="s">
        <v>40</v>
      </c>
      <c r="BL58" s="7" t="s">
        <v>14</v>
      </c>
      <c r="BM58" s="7" t="s">
        <v>42</v>
      </c>
      <c r="BN58" s="7" t="s">
        <v>15</v>
      </c>
      <c r="BO58" s="7" t="s">
        <v>41</v>
      </c>
      <c r="BP58" s="7" t="s">
        <v>16</v>
      </c>
      <c r="BQ58" s="16"/>
      <c r="BS58" s="16"/>
    </row>
    <row r="59" spans="2:91" x14ac:dyDescent="0.25">
      <c r="B59" s="20" t="s">
        <v>37</v>
      </c>
      <c r="C59" s="43">
        <f t="shared" ref="C59:V59" si="72">Z46</f>
        <v>40</v>
      </c>
      <c r="D59" s="43">
        <f t="shared" si="72"/>
        <v>43</v>
      </c>
      <c r="E59" s="43">
        <f t="shared" si="72"/>
        <v>52</v>
      </c>
      <c r="F59" s="43">
        <f t="shared" si="72"/>
        <v>41</v>
      </c>
      <c r="G59" s="43">
        <f t="shared" si="72"/>
        <v>37</v>
      </c>
      <c r="H59" s="43">
        <f t="shared" si="72"/>
        <v>39</v>
      </c>
      <c r="I59" s="43">
        <f t="shared" si="72"/>
        <v>51</v>
      </c>
      <c r="J59" s="43">
        <f t="shared" si="72"/>
        <v>46</v>
      </c>
      <c r="K59" s="43">
        <f t="shared" si="72"/>
        <v>40</v>
      </c>
      <c r="L59" s="43">
        <f t="shared" si="72"/>
        <v>38</v>
      </c>
      <c r="M59" s="43">
        <f t="shared" si="72"/>
        <v>42</v>
      </c>
      <c r="N59" s="43">
        <f t="shared" si="72"/>
        <v>36</v>
      </c>
      <c r="O59" s="43">
        <f t="shared" si="72"/>
        <v>40</v>
      </c>
      <c r="P59" s="43">
        <f t="shared" si="72"/>
        <v>46</v>
      </c>
      <c r="Q59" s="43">
        <f t="shared" si="72"/>
        <v>32</v>
      </c>
      <c r="R59" s="43">
        <f t="shared" si="72"/>
        <v>44</v>
      </c>
      <c r="S59" s="43">
        <f t="shared" si="72"/>
        <v>41</v>
      </c>
      <c r="T59" s="43">
        <f t="shared" si="72"/>
        <v>42</v>
      </c>
      <c r="U59" s="43">
        <f t="shared" si="72"/>
        <v>43</v>
      </c>
      <c r="V59" s="43">
        <f t="shared" si="72"/>
        <v>41</v>
      </c>
      <c r="X59" s="16"/>
      <c r="Y59" s="16"/>
      <c r="AV59" s="20" t="s">
        <v>37</v>
      </c>
      <c r="AW59" s="64">
        <f t="shared" ref="AW59:BP59" si="73">BT46</f>
        <v>56</v>
      </c>
      <c r="AX59" s="64">
        <f t="shared" si="73"/>
        <v>52</v>
      </c>
      <c r="AY59" s="64">
        <f t="shared" si="73"/>
        <v>55</v>
      </c>
      <c r="AZ59" s="64">
        <f t="shared" si="73"/>
        <v>46</v>
      </c>
      <c r="BA59" s="64">
        <f t="shared" si="73"/>
        <v>52</v>
      </c>
      <c r="BB59" s="64">
        <f t="shared" si="73"/>
        <v>44</v>
      </c>
      <c r="BC59" s="64">
        <f t="shared" si="73"/>
        <v>52</v>
      </c>
      <c r="BD59" s="64">
        <f t="shared" si="73"/>
        <v>57</v>
      </c>
      <c r="BE59" s="64">
        <f t="shared" si="73"/>
        <v>24</v>
      </c>
      <c r="BF59" s="64">
        <f t="shared" si="73"/>
        <v>42</v>
      </c>
      <c r="BG59" s="64">
        <f t="shared" si="73"/>
        <v>39</v>
      </c>
      <c r="BH59" s="64">
        <f t="shared" si="73"/>
        <v>36</v>
      </c>
      <c r="BI59" s="64">
        <f t="shared" si="73"/>
        <v>54</v>
      </c>
      <c r="BJ59" s="64">
        <f t="shared" si="73"/>
        <v>46</v>
      </c>
      <c r="BK59" s="64">
        <f t="shared" si="73"/>
        <v>84</v>
      </c>
      <c r="BL59" s="64">
        <f t="shared" si="73"/>
        <v>56</v>
      </c>
      <c r="BM59" s="64">
        <f t="shared" si="73"/>
        <v>51</v>
      </c>
      <c r="BN59" s="64">
        <f t="shared" si="73"/>
        <v>57</v>
      </c>
      <c r="BO59" s="64">
        <f t="shared" si="73"/>
        <v>55</v>
      </c>
      <c r="BP59" s="64">
        <f t="shared" si="73"/>
        <v>45</v>
      </c>
      <c r="BQ59" s="16"/>
      <c r="BS59" s="16"/>
    </row>
    <row r="60" spans="2:91" x14ac:dyDescent="0.25">
      <c r="C60" s="8">
        <f t="shared" ref="C60:V60" si="74">COUNTIFS(C5:C42, "&gt;=2",C5:C42, "&lt;=5,4")</f>
        <v>3</v>
      </c>
      <c r="D60" s="8">
        <f t="shared" si="74"/>
        <v>2</v>
      </c>
      <c r="E60" s="8">
        <f t="shared" si="74"/>
        <v>4</v>
      </c>
      <c r="F60" s="8">
        <f t="shared" si="74"/>
        <v>3</v>
      </c>
      <c r="G60" s="8">
        <f t="shared" si="74"/>
        <v>3</v>
      </c>
      <c r="H60" s="8">
        <f t="shared" si="74"/>
        <v>3</v>
      </c>
      <c r="I60" s="8">
        <f t="shared" si="74"/>
        <v>3</v>
      </c>
      <c r="J60" s="8">
        <f t="shared" si="74"/>
        <v>2</v>
      </c>
      <c r="K60" s="8">
        <f t="shared" si="74"/>
        <v>3</v>
      </c>
      <c r="L60" s="8">
        <f t="shared" si="74"/>
        <v>4</v>
      </c>
      <c r="M60" s="8">
        <f t="shared" si="74"/>
        <v>3</v>
      </c>
      <c r="N60" s="8">
        <f t="shared" si="74"/>
        <v>2</v>
      </c>
      <c r="O60" s="8">
        <f t="shared" si="74"/>
        <v>5</v>
      </c>
      <c r="P60" s="8">
        <f t="shared" si="74"/>
        <v>3</v>
      </c>
      <c r="Q60" s="8">
        <f t="shared" si="74"/>
        <v>2</v>
      </c>
      <c r="R60" s="8">
        <f t="shared" si="74"/>
        <v>6</v>
      </c>
      <c r="S60" s="8">
        <f t="shared" si="74"/>
        <v>5</v>
      </c>
      <c r="T60" s="8">
        <f t="shared" si="74"/>
        <v>3</v>
      </c>
      <c r="U60" s="8">
        <f t="shared" si="74"/>
        <v>6</v>
      </c>
      <c r="V60" s="8">
        <f t="shared" si="74"/>
        <v>4</v>
      </c>
      <c r="AV60" s="20"/>
      <c r="AW60" s="8">
        <f t="shared" ref="AW60:BP60" si="75">COUNTIFS(AW5:AW42, "&gt;=2",AW5:AW42, "&lt;=5,4")</f>
        <v>3</v>
      </c>
      <c r="AX60" s="8">
        <f t="shared" si="75"/>
        <v>4</v>
      </c>
      <c r="AY60" s="8">
        <f t="shared" si="75"/>
        <v>2</v>
      </c>
      <c r="AZ60" s="8">
        <f t="shared" si="75"/>
        <v>4</v>
      </c>
      <c r="BA60" s="8">
        <f t="shared" si="75"/>
        <v>4</v>
      </c>
      <c r="BB60" s="8">
        <f t="shared" si="75"/>
        <v>4</v>
      </c>
      <c r="BC60" s="8">
        <f t="shared" si="75"/>
        <v>4</v>
      </c>
      <c r="BD60" s="8">
        <f t="shared" si="75"/>
        <v>2</v>
      </c>
      <c r="BE60" s="8">
        <f t="shared" si="75"/>
        <v>1</v>
      </c>
      <c r="BF60" s="8">
        <f t="shared" si="75"/>
        <v>3</v>
      </c>
      <c r="BG60" s="8">
        <f t="shared" si="75"/>
        <v>4</v>
      </c>
      <c r="BH60" s="8">
        <f t="shared" si="75"/>
        <v>4</v>
      </c>
      <c r="BI60" s="8">
        <f t="shared" si="75"/>
        <v>7</v>
      </c>
      <c r="BJ60" s="8">
        <f t="shared" si="75"/>
        <v>2</v>
      </c>
      <c r="BK60" s="8">
        <f t="shared" si="75"/>
        <v>5</v>
      </c>
      <c r="BL60" s="8">
        <f t="shared" si="75"/>
        <v>6</v>
      </c>
      <c r="BM60" s="8">
        <f t="shared" si="75"/>
        <v>7</v>
      </c>
      <c r="BN60" s="8">
        <f t="shared" si="75"/>
        <v>4</v>
      </c>
      <c r="BO60" s="8">
        <f t="shared" si="75"/>
        <v>4</v>
      </c>
      <c r="BP60" s="8">
        <f t="shared" si="75"/>
        <v>4</v>
      </c>
    </row>
    <row r="61" spans="2:91" x14ac:dyDescent="0.25">
      <c r="C61" s="9">
        <f t="shared" ref="C61:V61" si="76">COUNTIFS(C5:C42, "=5,5")</f>
        <v>8</v>
      </c>
      <c r="D61" s="9">
        <f t="shared" si="76"/>
        <v>4</v>
      </c>
      <c r="E61" s="9">
        <f t="shared" si="76"/>
        <v>4</v>
      </c>
      <c r="F61" s="9">
        <f t="shared" si="76"/>
        <v>5</v>
      </c>
      <c r="G61" s="9">
        <f t="shared" si="76"/>
        <v>0</v>
      </c>
      <c r="H61" s="9">
        <f t="shared" si="76"/>
        <v>4</v>
      </c>
      <c r="I61" s="9">
        <f t="shared" si="76"/>
        <v>8</v>
      </c>
      <c r="J61" s="9">
        <f t="shared" si="76"/>
        <v>6</v>
      </c>
      <c r="K61" s="9">
        <f t="shared" si="76"/>
        <v>4</v>
      </c>
      <c r="L61" s="9">
        <f t="shared" si="76"/>
        <v>2</v>
      </c>
      <c r="M61" s="9">
        <f t="shared" si="76"/>
        <v>4</v>
      </c>
      <c r="N61" s="9">
        <f t="shared" si="76"/>
        <v>2</v>
      </c>
      <c r="O61" s="9">
        <f t="shared" si="76"/>
        <v>7</v>
      </c>
      <c r="P61" s="9">
        <f t="shared" si="76"/>
        <v>4</v>
      </c>
      <c r="Q61" s="9">
        <f t="shared" si="76"/>
        <v>2</v>
      </c>
      <c r="R61" s="9">
        <f t="shared" si="76"/>
        <v>5</v>
      </c>
      <c r="S61" s="9">
        <f t="shared" si="76"/>
        <v>3</v>
      </c>
      <c r="T61" s="9">
        <f t="shared" si="76"/>
        <v>5</v>
      </c>
      <c r="U61" s="9">
        <f t="shared" si="76"/>
        <v>7</v>
      </c>
      <c r="V61" s="9">
        <f t="shared" si="76"/>
        <v>7</v>
      </c>
      <c r="AV61" s="20"/>
      <c r="AW61" s="9">
        <f t="shared" ref="AW61:BP61" si="77">COUNTIFS(AW5:AW42, "=5,5")</f>
        <v>3</v>
      </c>
      <c r="AX61" s="9">
        <f t="shared" si="77"/>
        <v>9</v>
      </c>
      <c r="AY61" s="9">
        <f t="shared" si="77"/>
        <v>5</v>
      </c>
      <c r="AZ61" s="9">
        <f t="shared" si="77"/>
        <v>3</v>
      </c>
      <c r="BA61" s="9">
        <f t="shared" si="77"/>
        <v>3</v>
      </c>
      <c r="BB61" s="9">
        <f t="shared" si="77"/>
        <v>6</v>
      </c>
      <c r="BC61" s="9">
        <f t="shared" si="77"/>
        <v>4</v>
      </c>
      <c r="BD61" s="9">
        <f t="shared" si="77"/>
        <v>8</v>
      </c>
      <c r="BE61" s="9">
        <f t="shared" si="77"/>
        <v>3</v>
      </c>
      <c r="BF61" s="9">
        <f t="shared" si="77"/>
        <v>3</v>
      </c>
      <c r="BG61" s="9">
        <f t="shared" si="77"/>
        <v>3</v>
      </c>
      <c r="BH61" s="9">
        <f t="shared" si="77"/>
        <v>1</v>
      </c>
      <c r="BI61" s="9">
        <f t="shared" si="77"/>
        <v>5</v>
      </c>
      <c r="BJ61" s="9">
        <f t="shared" si="77"/>
        <v>2</v>
      </c>
      <c r="BK61" s="9">
        <f t="shared" si="77"/>
        <v>7</v>
      </c>
      <c r="BL61" s="9">
        <f t="shared" si="77"/>
        <v>8</v>
      </c>
      <c r="BM61" s="9">
        <f t="shared" si="77"/>
        <v>6</v>
      </c>
      <c r="BN61" s="9">
        <f t="shared" si="77"/>
        <v>1</v>
      </c>
      <c r="BO61" s="9">
        <f t="shared" si="77"/>
        <v>1</v>
      </c>
      <c r="BP61" s="9">
        <f t="shared" si="77"/>
        <v>4</v>
      </c>
    </row>
    <row r="62" spans="2:91" x14ac:dyDescent="0.25">
      <c r="C62" s="9">
        <f t="shared" ref="C62:V62" si="78">COUNTIFS(C5:C42, "=6")</f>
        <v>18</v>
      </c>
      <c r="D62" s="9">
        <f t="shared" si="78"/>
        <v>19</v>
      </c>
      <c r="E62" s="9">
        <f t="shared" si="78"/>
        <v>15</v>
      </c>
      <c r="F62" s="9">
        <f t="shared" si="78"/>
        <v>13</v>
      </c>
      <c r="G62" s="9">
        <f t="shared" si="78"/>
        <v>12</v>
      </c>
      <c r="H62" s="9">
        <f t="shared" si="78"/>
        <v>18</v>
      </c>
      <c r="I62" s="9">
        <f t="shared" si="78"/>
        <v>18</v>
      </c>
      <c r="J62" s="9">
        <f t="shared" si="78"/>
        <v>23</v>
      </c>
      <c r="K62" s="9">
        <f t="shared" si="78"/>
        <v>16</v>
      </c>
      <c r="L62" s="9">
        <f t="shared" si="78"/>
        <v>22</v>
      </c>
      <c r="M62" s="9">
        <f t="shared" si="78"/>
        <v>26</v>
      </c>
      <c r="N62" s="9">
        <f t="shared" si="78"/>
        <v>26</v>
      </c>
      <c r="O62" s="9">
        <f t="shared" si="78"/>
        <v>9</v>
      </c>
      <c r="P62" s="9">
        <f t="shared" si="78"/>
        <v>21</v>
      </c>
      <c r="Q62" s="9">
        <f t="shared" si="78"/>
        <v>14</v>
      </c>
      <c r="R62" s="9">
        <f t="shared" si="78"/>
        <v>9</v>
      </c>
      <c r="S62" s="9">
        <f t="shared" si="78"/>
        <v>20</v>
      </c>
      <c r="T62" s="9">
        <f t="shared" si="78"/>
        <v>18</v>
      </c>
      <c r="U62" s="9">
        <f t="shared" si="78"/>
        <v>12</v>
      </c>
      <c r="V62" s="9">
        <f t="shared" si="78"/>
        <v>18</v>
      </c>
      <c r="AV62" s="20"/>
      <c r="AW62" s="9">
        <f t="shared" ref="AW62:BP62" si="79">COUNTIFS(AW5:AW42, "=6")</f>
        <v>22</v>
      </c>
      <c r="AX62" s="9">
        <f t="shared" si="79"/>
        <v>12</v>
      </c>
      <c r="AY62" s="9">
        <f t="shared" si="79"/>
        <v>14</v>
      </c>
      <c r="AZ62" s="9">
        <f t="shared" si="79"/>
        <v>16</v>
      </c>
      <c r="BA62" s="9">
        <f t="shared" si="79"/>
        <v>19</v>
      </c>
      <c r="BB62" s="9">
        <f t="shared" si="79"/>
        <v>19</v>
      </c>
      <c r="BC62" s="9">
        <f t="shared" si="79"/>
        <v>14</v>
      </c>
      <c r="BD62" s="9">
        <f t="shared" si="79"/>
        <v>11</v>
      </c>
      <c r="BE62" s="9">
        <f t="shared" si="79"/>
        <v>23</v>
      </c>
      <c r="BF62" s="9">
        <f t="shared" si="79"/>
        <v>12</v>
      </c>
      <c r="BG62" s="9">
        <f t="shared" si="79"/>
        <v>23</v>
      </c>
      <c r="BH62" s="9">
        <f t="shared" si="79"/>
        <v>22</v>
      </c>
      <c r="BI62" s="9">
        <f t="shared" si="79"/>
        <v>14</v>
      </c>
      <c r="BJ62" s="9">
        <f t="shared" si="79"/>
        <v>16</v>
      </c>
      <c r="BK62" s="9">
        <f t="shared" si="79"/>
        <v>10</v>
      </c>
      <c r="BL62" s="9">
        <f t="shared" si="79"/>
        <v>12</v>
      </c>
      <c r="BM62" s="9">
        <f t="shared" si="79"/>
        <v>9</v>
      </c>
      <c r="BN62" s="9">
        <f t="shared" si="79"/>
        <v>14</v>
      </c>
      <c r="BO62" s="9">
        <f t="shared" si="79"/>
        <v>21</v>
      </c>
      <c r="BP62" s="9">
        <f t="shared" si="79"/>
        <v>16</v>
      </c>
    </row>
    <row r="63" spans="2:91" x14ac:dyDescent="0.25">
      <c r="C63" s="9">
        <f t="shared" ref="C63:V63" si="80">COUNTIFS(C5:C42, "=6,5")</f>
        <v>7</v>
      </c>
      <c r="D63" s="9">
        <f t="shared" si="80"/>
        <v>10</v>
      </c>
      <c r="E63" s="9">
        <f t="shared" si="80"/>
        <v>12</v>
      </c>
      <c r="F63" s="9">
        <f t="shared" si="80"/>
        <v>12</v>
      </c>
      <c r="G63" s="9">
        <f t="shared" si="80"/>
        <v>15</v>
      </c>
      <c r="H63" s="9">
        <f t="shared" si="80"/>
        <v>10</v>
      </c>
      <c r="I63" s="9">
        <f t="shared" si="80"/>
        <v>8</v>
      </c>
      <c r="J63" s="9">
        <f t="shared" si="80"/>
        <v>5</v>
      </c>
      <c r="K63" s="9">
        <f t="shared" si="80"/>
        <v>11</v>
      </c>
      <c r="L63" s="9">
        <f t="shared" si="80"/>
        <v>8</v>
      </c>
      <c r="M63" s="9">
        <f t="shared" si="80"/>
        <v>3</v>
      </c>
      <c r="N63" s="9">
        <f t="shared" si="80"/>
        <v>6</v>
      </c>
      <c r="O63" s="9">
        <f t="shared" si="80"/>
        <v>9</v>
      </c>
      <c r="P63" s="9">
        <f t="shared" si="80"/>
        <v>4</v>
      </c>
      <c r="Q63" s="9">
        <f t="shared" si="80"/>
        <v>12</v>
      </c>
      <c r="R63" s="9">
        <f t="shared" si="80"/>
        <v>11</v>
      </c>
      <c r="S63" s="9">
        <f t="shared" si="80"/>
        <v>7</v>
      </c>
      <c r="T63" s="9">
        <f t="shared" si="80"/>
        <v>8</v>
      </c>
      <c r="U63" s="9">
        <f t="shared" si="80"/>
        <v>8</v>
      </c>
      <c r="V63" s="9">
        <f t="shared" si="80"/>
        <v>6</v>
      </c>
      <c r="AV63" s="20"/>
      <c r="AW63" s="9">
        <f t="shared" ref="AW63:BP63" si="81">COUNTIFS(AW5:AW42, "=6,5")</f>
        <v>6</v>
      </c>
      <c r="AX63" s="9">
        <f t="shared" si="81"/>
        <v>8</v>
      </c>
      <c r="AY63" s="9">
        <f t="shared" si="81"/>
        <v>13</v>
      </c>
      <c r="AZ63" s="9">
        <f t="shared" si="81"/>
        <v>12</v>
      </c>
      <c r="BA63" s="9">
        <f t="shared" si="81"/>
        <v>6</v>
      </c>
      <c r="BB63" s="9">
        <f t="shared" si="81"/>
        <v>5</v>
      </c>
      <c r="BC63" s="9">
        <f t="shared" si="81"/>
        <v>10</v>
      </c>
      <c r="BD63" s="9">
        <f t="shared" si="81"/>
        <v>5</v>
      </c>
      <c r="BE63" s="9">
        <f t="shared" si="81"/>
        <v>7</v>
      </c>
      <c r="BF63" s="9">
        <f t="shared" si="81"/>
        <v>13</v>
      </c>
      <c r="BG63" s="9">
        <f t="shared" si="81"/>
        <v>4</v>
      </c>
      <c r="BH63" s="9">
        <f t="shared" si="81"/>
        <v>9</v>
      </c>
      <c r="BI63" s="9">
        <f t="shared" si="81"/>
        <v>7</v>
      </c>
      <c r="BJ63" s="9">
        <f t="shared" si="81"/>
        <v>12</v>
      </c>
      <c r="BK63" s="9">
        <f t="shared" si="81"/>
        <v>8</v>
      </c>
      <c r="BL63" s="9">
        <f t="shared" si="81"/>
        <v>8</v>
      </c>
      <c r="BM63" s="9">
        <f t="shared" si="81"/>
        <v>13</v>
      </c>
      <c r="BN63" s="9">
        <f t="shared" si="81"/>
        <v>12</v>
      </c>
      <c r="BO63" s="9">
        <f t="shared" si="81"/>
        <v>8</v>
      </c>
      <c r="BP63" s="9">
        <f t="shared" si="81"/>
        <v>12</v>
      </c>
    </row>
    <row r="64" spans="2:91" x14ac:dyDescent="0.25">
      <c r="C64" s="9">
        <f t="shared" ref="C64:V64" si="82">COUNTIFS(C5:C42, "&gt;=6,6")</f>
        <v>2</v>
      </c>
      <c r="D64" s="9">
        <f t="shared" si="82"/>
        <v>3</v>
      </c>
      <c r="E64" s="9">
        <f t="shared" si="82"/>
        <v>3</v>
      </c>
      <c r="F64" s="9">
        <f t="shared" si="82"/>
        <v>5</v>
      </c>
      <c r="G64" s="9">
        <f t="shared" si="82"/>
        <v>8</v>
      </c>
      <c r="H64" s="9">
        <f t="shared" si="82"/>
        <v>3</v>
      </c>
      <c r="I64" s="9">
        <f t="shared" si="82"/>
        <v>1</v>
      </c>
      <c r="J64" s="9">
        <f t="shared" si="82"/>
        <v>2</v>
      </c>
      <c r="K64" s="9">
        <f t="shared" si="82"/>
        <v>4</v>
      </c>
      <c r="L64" s="9">
        <f t="shared" si="82"/>
        <v>2</v>
      </c>
      <c r="M64" s="9">
        <f t="shared" si="82"/>
        <v>2</v>
      </c>
      <c r="N64" s="9">
        <f t="shared" si="82"/>
        <v>2</v>
      </c>
      <c r="O64" s="9">
        <f t="shared" si="82"/>
        <v>8</v>
      </c>
      <c r="P64" s="9">
        <f t="shared" si="82"/>
        <v>6</v>
      </c>
      <c r="Q64" s="9">
        <f t="shared" si="82"/>
        <v>8</v>
      </c>
      <c r="R64" s="9">
        <f t="shared" si="82"/>
        <v>7</v>
      </c>
      <c r="S64" s="9">
        <f t="shared" si="82"/>
        <v>3</v>
      </c>
      <c r="T64" s="9">
        <f t="shared" si="82"/>
        <v>4</v>
      </c>
      <c r="U64" s="9">
        <f t="shared" si="82"/>
        <v>5</v>
      </c>
      <c r="V64" s="9">
        <f t="shared" si="82"/>
        <v>3</v>
      </c>
      <c r="AV64" s="20"/>
      <c r="AW64" s="9">
        <f t="shared" ref="AW64:BP64" si="83">COUNTIFS(AW5:AW42, "&gt;=6,6")</f>
        <v>4</v>
      </c>
      <c r="AX64" s="9">
        <f t="shared" si="83"/>
        <v>5</v>
      </c>
      <c r="AY64" s="9">
        <f t="shared" si="83"/>
        <v>4</v>
      </c>
      <c r="AZ64" s="9">
        <f t="shared" si="83"/>
        <v>3</v>
      </c>
      <c r="BA64" s="9">
        <f t="shared" si="83"/>
        <v>6</v>
      </c>
      <c r="BB64" s="9">
        <f t="shared" si="83"/>
        <v>4</v>
      </c>
      <c r="BC64" s="9">
        <f t="shared" si="83"/>
        <v>6</v>
      </c>
      <c r="BD64" s="9">
        <f t="shared" si="83"/>
        <v>12</v>
      </c>
      <c r="BE64" s="9">
        <f t="shared" si="83"/>
        <v>4</v>
      </c>
      <c r="BF64" s="9">
        <f t="shared" si="83"/>
        <v>7</v>
      </c>
      <c r="BG64" s="9">
        <f t="shared" si="83"/>
        <v>4</v>
      </c>
      <c r="BH64" s="9">
        <f t="shared" si="83"/>
        <v>2</v>
      </c>
      <c r="BI64" s="9">
        <f t="shared" si="83"/>
        <v>5</v>
      </c>
      <c r="BJ64" s="9">
        <f t="shared" si="83"/>
        <v>6</v>
      </c>
      <c r="BK64" s="9">
        <f t="shared" si="83"/>
        <v>8</v>
      </c>
      <c r="BL64" s="9">
        <f t="shared" si="83"/>
        <v>4</v>
      </c>
      <c r="BM64" s="9">
        <f t="shared" si="83"/>
        <v>3</v>
      </c>
      <c r="BN64" s="9">
        <f t="shared" si="83"/>
        <v>7</v>
      </c>
      <c r="BO64" s="9">
        <f t="shared" si="83"/>
        <v>4</v>
      </c>
      <c r="BP64" s="9">
        <f t="shared" si="83"/>
        <v>2</v>
      </c>
    </row>
    <row r="65" spans="2:68" x14ac:dyDescent="0.25">
      <c r="C65" s="10">
        <f t="shared" ref="C65:U65" si="84">SUM(C60:C64)</f>
        <v>38</v>
      </c>
      <c r="D65" s="10">
        <f t="shared" si="84"/>
        <v>38</v>
      </c>
      <c r="E65" s="10">
        <f t="shared" si="84"/>
        <v>38</v>
      </c>
      <c r="F65" s="10">
        <f t="shared" si="84"/>
        <v>38</v>
      </c>
      <c r="G65" s="10">
        <f t="shared" si="84"/>
        <v>38</v>
      </c>
      <c r="H65" s="10">
        <f t="shared" si="84"/>
        <v>38</v>
      </c>
      <c r="I65" s="10">
        <f t="shared" si="84"/>
        <v>38</v>
      </c>
      <c r="J65" s="10">
        <f t="shared" si="84"/>
        <v>38</v>
      </c>
      <c r="K65" s="10">
        <f t="shared" si="84"/>
        <v>38</v>
      </c>
      <c r="L65" s="10">
        <f t="shared" si="84"/>
        <v>38</v>
      </c>
      <c r="M65" s="10">
        <f t="shared" si="84"/>
        <v>38</v>
      </c>
      <c r="N65" s="10">
        <f t="shared" si="84"/>
        <v>38</v>
      </c>
      <c r="O65" s="10">
        <f t="shared" si="84"/>
        <v>38</v>
      </c>
      <c r="P65" s="10">
        <f t="shared" si="84"/>
        <v>38</v>
      </c>
      <c r="Q65" s="10">
        <f t="shared" si="84"/>
        <v>38</v>
      </c>
      <c r="R65" s="10">
        <f t="shared" si="84"/>
        <v>38</v>
      </c>
      <c r="S65" s="10">
        <f t="shared" si="84"/>
        <v>38</v>
      </c>
      <c r="T65" s="10">
        <f t="shared" si="84"/>
        <v>38</v>
      </c>
      <c r="U65" s="10">
        <f t="shared" si="84"/>
        <v>38</v>
      </c>
      <c r="V65" s="10">
        <f t="shared" ref="V65" si="85">SUM(V60:V64)</f>
        <v>38</v>
      </c>
      <c r="AV65" s="20"/>
      <c r="AW65" s="10">
        <f t="shared" ref="AW65:BP65" si="86">SUM(AW60:AW64)</f>
        <v>38</v>
      </c>
      <c r="AX65" s="10">
        <f t="shared" si="86"/>
        <v>38</v>
      </c>
      <c r="AY65" s="10">
        <f t="shared" si="86"/>
        <v>38</v>
      </c>
      <c r="AZ65" s="10">
        <f t="shared" si="86"/>
        <v>38</v>
      </c>
      <c r="BA65" s="10">
        <f t="shared" si="86"/>
        <v>38</v>
      </c>
      <c r="BB65" s="10">
        <f t="shared" si="86"/>
        <v>38</v>
      </c>
      <c r="BC65" s="10">
        <f t="shared" si="86"/>
        <v>38</v>
      </c>
      <c r="BD65" s="10">
        <f t="shared" si="86"/>
        <v>38</v>
      </c>
      <c r="BE65" s="10">
        <f t="shared" si="86"/>
        <v>38</v>
      </c>
      <c r="BF65" s="10">
        <f t="shared" si="86"/>
        <v>38</v>
      </c>
      <c r="BG65" s="10">
        <f t="shared" si="86"/>
        <v>38</v>
      </c>
      <c r="BH65" s="10">
        <f t="shared" si="86"/>
        <v>38</v>
      </c>
      <c r="BI65" s="10">
        <f t="shared" si="86"/>
        <v>38</v>
      </c>
      <c r="BJ65" s="10">
        <f t="shared" si="86"/>
        <v>38</v>
      </c>
      <c r="BK65" s="10">
        <f t="shared" si="86"/>
        <v>38</v>
      </c>
      <c r="BL65" s="10">
        <f t="shared" si="86"/>
        <v>38</v>
      </c>
      <c r="BM65" s="10">
        <f t="shared" si="86"/>
        <v>38</v>
      </c>
      <c r="BN65" s="10">
        <f t="shared" si="86"/>
        <v>38</v>
      </c>
      <c r="BO65" s="10">
        <f t="shared" si="86"/>
        <v>38</v>
      </c>
      <c r="BP65" s="15">
        <f t="shared" si="86"/>
        <v>38</v>
      </c>
    </row>
    <row r="66" spans="2:68" x14ac:dyDescent="0.25"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</row>
    <row r="67" spans="2:68" x14ac:dyDescent="0.25">
      <c r="B67" s="72" t="s">
        <v>90</v>
      </c>
      <c r="C67" s="17">
        <f>Z45</f>
        <v>20</v>
      </c>
      <c r="D67" s="17">
        <f t="shared" ref="D67:V67" si="87">AA45</f>
        <v>22</v>
      </c>
      <c r="E67" s="17">
        <f t="shared" si="87"/>
        <v>29</v>
      </c>
      <c r="F67" s="17">
        <f t="shared" si="87"/>
        <v>21</v>
      </c>
      <c r="G67" s="17">
        <f t="shared" si="87"/>
        <v>19</v>
      </c>
      <c r="H67" s="17">
        <f t="shared" si="87"/>
        <v>21</v>
      </c>
      <c r="I67" s="17">
        <f t="shared" si="87"/>
        <v>27</v>
      </c>
      <c r="J67" s="17">
        <f t="shared" si="87"/>
        <v>21</v>
      </c>
      <c r="K67" s="17">
        <f t="shared" si="87"/>
        <v>21</v>
      </c>
      <c r="L67" s="17">
        <f t="shared" si="87"/>
        <v>20</v>
      </c>
      <c r="M67" s="17">
        <f t="shared" si="87"/>
        <v>23</v>
      </c>
      <c r="N67" s="17">
        <f t="shared" si="87"/>
        <v>19</v>
      </c>
      <c r="O67" s="17">
        <f t="shared" si="87"/>
        <v>23</v>
      </c>
      <c r="P67" s="17">
        <f t="shared" si="87"/>
        <v>21</v>
      </c>
      <c r="Q67" s="17">
        <f t="shared" si="87"/>
        <v>18</v>
      </c>
      <c r="R67" s="17">
        <f t="shared" si="87"/>
        <v>23</v>
      </c>
      <c r="S67" s="17">
        <f t="shared" si="87"/>
        <v>24</v>
      </c>
      <c r="T67" s="17">
        <f t="shared" si="87"/>
        <v>22</v>
      </c>
      <c r="U67" s="17">
        <f t="shared" si="87"/>
        <v>30</v>
      </c>
      <c r="V67" s="17">
        <f t="shared" si="87"/>
        <v>22</v>
      </c>
      <c r="W67" s="17">
        <f>W45-W59</f>
        <v>0</v>
      </c>
      <c r="AU67" s="17">
        <f>AU45-AU59</f>
        <v>0</v>
      </c>
      <c r="AV67" s="17"/>
      <c r="AW67" s="17">
        <f t="shared" ref="AW67:BP67" si="88">AW45-AW59</f>
        <v>176</v>
      </c>
      <c r="AX67" s="17">
        <f t="shared" si="88"/>
        <v>176</v>
      </c>
      <c r="AY67" s="17">
        <f t="shared" si="88"/>
        <v>180.5</v>
      </c>
      <c r="AZ67" s="17">
        <f t="shared" si="88"/>
        <v>186.5</v>
      </c>
      <c r="BA67" s="17">
        <f t="shared" si="88"/>
        <v>182.5</v>
      </c>
      <c r="BB67" s="17">
        <f t="shared" si="88"/>
        <v>182</v>
      </c>
      <c r="BC67" s="17">
        <f t="shared" si="88"/>
        <v>180</v>
      </c>
      <c r="BD67" s="17">
        <f t="shared" si="88"/>
        <v>181.5</v>
      </c>
      <c r="BE67" s="17">
        <f t="shared" si="88"/>
        <v>208.5</v>
      </c>
      <c r="BF67" s="17">
        <f t="shared" si="88"/>
        <v>196</v>
      </c>
      <c r="BG67" s="17">
        <f t="shared" si="88"/>
        <v>188.5</v>
      </c>
      <c r="BH67" s="17">
        <f t="shared" si="88"/>
        <v>192</v>
      </c>
      <c r="BI67" s="17">
        <f t="shared" si="88"/>
        <v>173</v>
      </c>
      <c r="BJ67" s="17">
        <f t="shared" si="88"/>
        <v>191.5</v>
      </c>
      <c r="BK67" s="17">
        <f t="shared" si="88"/>
        <v>150</v>
      </c>
      <c r="BL67" s="17">
        <f t="shared" si="88"/>
        <v>167</v>
      </c>
      <c r="BM67" s="17">
        <f t="shared" si="88"/>
        <v>174.5</v>
      </c>
      <c r="BN67" s="17">
        <f t="shared" si="88"/>
        <v>180.5</v>
      </c>
      <c r="BO67" s="17">
        <f t="shared" si="88"/>
        <v>177</v>
      </c>
      <c r="BP67" s="17">
        <f t="shared" si="88"/>
        <v>184.5</v>
      </c>
    </row>
    <row r="68" spans="2:68" x14ac:dyDescent="0.25">
      <c r="AV68" s="72" t="s">
        <v>90</v>
      </c>
      <c r="AW68" s="17">
        <f>SUM(AW5:AW23)-SUM(BT5:BT23)</f>
        <v>88</v>
      </c>
      <c r="AX68" s="17">
        <f t="shared" ref="AX68:BP68" si="89">SUM(AX5:AX23)-SUM(BU5:BU23)</f>
        <v>85.5</v>
      </c>
      <c r="AY68" s="17">
        <f t="shared" si="89"/>
        <v>80.5</v>
      </c>
      <c r="AZ68" s="17">
        <f t="shared" si="89"/>
        <v>88.5</v>
      </c>
      <c r="BA68" s="17">
        <f t="shared" si="89"/>
        <v>89.5</v>
      </c>
      <c r="BB68" s="17">
        <f t="shared" si="89"/>
        <v>94.5</v>
      </c>
      <c r="BC68" s="17">
        <f t="shared" si="89"/>
        <v>86.5</v>
      </c>
      <c r="BD68" s="17">
        <f t="shared" si="89"/>
        <v>98</v>
      </c>
      <c r="BE68" s="17">
        <f t="shared" si="89"/>
        <v>102</v>
      </c>
      <c r="BF68" s="17">
        <f t="shared" si="89"/>
        <v>101</v>
      </c>
      <c r="BG68" s="17">
        <f t="shared" si="89"/>
        <v>81</v>
      </c>
      <c r="BH68" s="17">
        <f t="shared" si="89"/>
        <v>96.5</v>
      </c>
      <c r="BI68" s="17">
        <f t="shared" si="89"/>
        <v>83.5</v>
      </c>
      <c r="BJ68" s="17">
        <f t="shared" si="89"/>
        <v>94</v>
      </c>
      <c r="BK68" s="17">
        <f t="shared" si="89"/>
        <v>84</v>
      </c>
      <c r="BL68" s="17">
        <f t="shared" si="89"/>
        <v>80</v>
      </c>
      <c r="BM68" s="17">
        <f t="shared" si="89"/>
        <v>85.5</v>
      </c>
      <c r="BN68" s="17">
        <f t="shared" si="89"/>
        <v>91.5</v>
      </c>
      <c r="BO68" s="17">
        <f t="shared" si="89"/>
        <v>95.5</v>
      </c>
      <c r="BP68" s="17">
        <f t="shared" si="89"/>
        <v>88.5</v>
      </c>
    </row>
    <row r="69" spans="2:68" x14ac:dyDescent="0.25">
      <c r="B69" s="20" t="s">
        <v>90</v>
      </c>
      <c r="C69" s="17">
        <f>SUM(C5:C23)-C67</f>
        <v>91.5</v>
      </c>
      <c r="D69" s="17">
        <f t="shared" ref="D69:V69" si="90">SUM(D5:D23)-D67</f>
        <v>94</v>
      </c>
      <c r="E69" s="17">
        <f t="shared" si="90"/>
        <v>88</v>
      </c>
      <c r="F69" s="17">
        <f t="shared" si="90"/>
        <v>98.5</v>
      </c>
      <c r="G69" s="17">
        <f t="shared" si="90"/>
        <v>102.5</v>
      </c>
      <c r="H69" s="17">
        <f t="shared" si="90"/>
        <v>96</v>
      </c>
      <c r="I69" s="17">
        <f t="shared" si="90"/>
        <v>85.5</v>
      </c>
      <c r="J69" s="17">
        <f t="shared" si="90"/>
        <v>93.5</v>
      </c>
      <c r="K69" s="17">
        <f t="shared" si="90"/>
        <v>95.5</v>
      </c>
      <c r="L69" s="17">
        <f t="shared" si="90"/>
        <v>92</v>
      </c>
      <c r="M69" s="17">
        <f t="shared" si="90"/>
        <v>90</v>
      </c>
      <c r="N69" s="17">
        <f t="shared" si="90"/>
        <v>94</v>
      </c>
      <c r="O69" s="17">
        <f t="shared" si="90"/>
        <v>94</v>
      </c>
      <c r="P69" s="17">
        <f t="shared" si="90"/>
        <v>93.5</v>
      </c>
      <c r="Q69" s="17">
        <f t="shared" si="90"/>
        <v>102</v>
      </c>
      <c r="R69" s="17">
        <f t="shared" si="90"/>
        <v>95</v>
      </c>
      <c r="S69" s="17">
        <f t="shared" si="90"/>
        <v>90</v>
      </c>
      <c r="T69" s="17">
        <f t="shared" si="90"/>
        <v>94</v>
      </c>
      <c r="U69" s="17">
        <f t="shared" si="90"/>
        <v>82</v>
      </c>
      <c r="V69" s="17">
        <f t="shared" si="90"/>
        <v>87.5</v>
      </c>
      <c r="W69" s="17">
        <f t="shared" ref="W69" si="91">SUM(W5:W22)-W67</f>
        <v>0</v>
      </c>
      <c r="AV69" s="72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</row>
    <row r="70" spans="2:68" x14ac:dyDescent="0.25">
      <c r="B70" s="20" t="s">
        <v>91</v>
      </c>
      <c r="C70" s="17">
        <f>SUM(C5:C42)-C59</f>
        <v>186.5</v>
      </c>
      <c r="D70" s="17">
        <f t="shared" ref="D70:V70" si="92">SUM(D5:D42)-D59</f>
        <v>190</v>
      </c>
      <c r="E70" s="17">
        <f t="shared" si="92"/>
        <v>178.5</v>
      </c>
      <c r="F70" s="17">
        <f t="shared" si="92"/>
        <v>193.5</v>
      </c>
      <c r="G70" s="17">
        <f t="shared" si="92"/>
        <v>204.5</v>
      </c>
      <c r="H70" s="17">
        <f t="shared" si="92"/>
        <v>193</v>
      </c>
      <c r="I70" s="17">
        <f t="shared" si="92"/>
        <v>174</v>
      </c>
      <c r="J70" s="17">
        <f t="shared" si="92"/>
        <v>180.5</v>
      </c>
      <c r="K70" s="17">
        <f t="shared" si="92"/>
        <v>193</v>
      </c>
      <c r="L70" s="17">
        <f t="shared" si="92"/>
        <v>190</v>
      </c>
      <c r="M70" s="17">
        <f t="shared" si="92"/>
        <v>184.5</v>
      </c>
      <c r="N70" s="17">
        <f t="shared" si="92"/>
        <v>193</v>
      </c>
      <c r="O70" s="17">
        <f t="shared" si="92"/>
        <v>190</v>
      </c>
      <c r="P70" s="17">
        <f t="shared" si="92"/>
        <v>185</v>
      </c>
      <c r="Q70" s="17">
        <f t="shared" si="92"/>
        <v>207.5</v>
      </c>
      <c r="R70" s="17">
        <f t="shared" si="92"/>
        <v>186.5</v>
      </c>
      <c r="S70" s="17">
        <f t="shared" si="92"/>
        <v>187</v>
      </c>
      <c r="T70" s="17">
        <f t="shared" si="92"/>
        <v>188.5</v>
      </c>
      <c r="U70" s="17">
        <f t="shared" si="92"/>
        <v>182</v>
      </c>
      <c r="V70" s="17">
        <f t="shared" si="92"/>
        <v>184</v>
      </c>
      <c r="AV70" s="72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</row>
    <row r="72" spans="2:68" x14ac:dyDescent="0.25">
      <c r="D72" s="18" t="s">
        <v>80</v>
      </c>
      <c r="E72" s="18" t="s">
        <v>81</v>
      </c>
      <c r="F72" s="18" t="s">
        <v>82</v>
      </c>
      <c r="G72" s="18" t="s">
        <v>83</v>
      </c>
      <c r="H72" s="18" t="s">
        <v>84</v>
      </c>
      <c r="I72" s="18" t="s">
        <v>85</v>
      </c>
      <c r="J72" s="18" t="s">
        <v>86</v>
      </c>
      <c r="K72" s="18" t="s">
        <v>87</v>
      </c>
      <c r="L72" s="18" t="s">
        <v>88</v>
      </c>
    </row>
    <row r="73" spans="2:68" x14ac:dyDescent="0.25">
      <c r="C73" s="16"/>
      <c r="D73" s="18" t="s">
        <v>80</v>
      </c>
    </row>
    <row r="74" spans="2:68" x14ac:dyDescent="0.25">
      <c r="D74" s="18" t="s">
        <v>81</v>
      </c>
    </row>
    <row r="75" spans="2:68" x14ac:dyDescent="0.25">
      <c r="D75" s="18" t="s">
        <v>82</v>
      </c>
    </row>
    <row r="76" spans="2:68" x14ac:dyDescent="0.25">
      <c r="D76" s="18" t="s">
        <v>83</v>
      </c>
    </row>
    <row r="77" spans="2:68" x14ac:dyDescent="0.25">
      <c r="D77" s="18" t="s">
        <v>84</v>
      </c>
    </row>
    <row r="78" spans="2:68" x14ac:dyDescent="0.25">
      <c r="D78" s="18" t="s">
        <v>85</v>
      </c>
    </row>
    <row r="79" spans="2:68" x14ac:dyDescent="0.25">
      <c r="D79" s="18" t="s">
        <v>86</v>
      </c>
    </row>
    <row r="80" spans="2:68" x14ac:dyDescent="0.25">
      <c r="D80" s="18" t="s">
        <v>87</v>
      </c>
    </row>
    <row r="81" spans="4:4" x14ac:dyDescent="0.25">
      <c r="D81" s="18" t="s">
        <v>88</v>
      </c>
    </row>
  </sheetData>
  <conditionalFormatting sqref="C5:V44">
    <cfRule type="cellIs" dxfId="26" priority="59" operator="equal">
      <formula>6.5</formula>
    </cfRule>
    <cfRule type="cellIs" dxfId="25" priority="60" operator="equal">
      <formula>5.5</formula>
    </cfRule>
    <cfRule type="cellIs" dxfId="24" priority="61" operator="equal">
      <formula>6</formula>
    </cfRule>
    <cfRule type="cellIs" dxfId="23" priority="62" operator="between">
      <formula>2</formula>
      <formula>5.4</formula>
    </cfRule>
    <cfRule type="cellIs" dxfId="22" priority="63" operator="between">
      <formula>6.6</formula>
      <formula>11</formula>
    </cfRule>
  </conditionalFormatting>
  <conditionalFormatting sqref="AW60:BP64 C60:V64">
    <cfRule type="dataBar" priority="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{BD099E97-6835-4030-BD39-5122FFB86A26}</x14:id>
        </ext>
      </extLst>
    </cfRule>
  </conditionalFormatting>
  <conditionalFormatting sqref="AW5:BP44">
    <cfRule type="cellIs" dxfId="21" priority="16" operator="equal">
      <formula>6.5</formula>
    </cfRule>
    <cfRule type="cellIs" dxfId="20" priority="17" operator="equal">
      <formula>5.5</formula>
    </cfRule>
    <cfRule type="cellIs" dxfId="19" priority="18" operator="equal">
      <formula>6</formula>
    </cfRule>
    <cfRule type="cellIs" dxfId="18" priority="19" operator="between">
      <formula>2</formula>
      <formula>5.4</formula>
    </cfRule>
    <cfRule type="cellIs" dxfId="17" priority="20" operator="between">
      <formula>6.6</formula>
      <formula>11</formula>
    </cfRule>
  </conditionalFormatting>
  <conditionalFormatting sqref="AW49:BP53">
    <cfRule type="dataBar" priority="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{731B6056-BA7C-4557-A7A7-F98B5A86436D}</x14:id>
        </ext>
      </extLst>
    </cfRule>
  </conditionalFormatting>
  <conditionalFormatting sqref="C49:V53">
    <cfRule type="dataBar" priority="3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{63A1A4DD-2085-48D2-B4A2-2D08D0AB01EB}</x14:id>
        </ext>
      </extLst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D099E97-6835-4030-BD39-5122FFB86A2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AW60:BP64 C60:V64</xm:sqref>
        </x14:conditionalFormatting>
        <x14:conditionalFormatting xmlns:xm="http://schemas.microsoft.com/office/excel/2006/main">
          <x14:cfRule type="dataBar" id="{731B6056-BA7C-4557-A7A7-F98B5A86436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AW49:BP53</xm:sqref>
        </x14:conditionalFormatting>
        <x14:conditionalFormatting xmlns:xm="http://schemas.microsoft.com/office/excel/2006/main">
          <x14:cfRule type="dataBar" id="{63A1A4DD-2085-48D2-B4A2-2D08D0AB01E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C49:V53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P179"/>
  <sheetViews>
    <sheetView workbookViewId="0">
      <selection activeCell="B1" sqref="B1"/>
    </sheetView>
  </sheetViews>
  <sheetFormatPr defaultColWidth="8.88671875" defaultRowHeight="12" x14ac:dyDescent="0.25"/>
  <cols>
    <col min="1" max="1" width="0.88671875" style="18" customWidth="1"/>
    <col min="2" max="2" width="3.33203125" style="20" customWidth="1"/>
    <col min="3" max="22" width="3.33203125" style="18" customWidth="1"/>
    <col min="23" max="27" width="0.88671875" style="18" customWidth="1"/>
    <col min="28" max="48" width="3.33203125" style="18" customWidth="1"/>
    <col min="49" max="50" width="0.88671875" style="18" customWidth="1"/>
    <col min="51" max="71" width="3.33203125" style="18" customWidth="1"/>
    <col min="72" max="73" width="0.88671875" style="18" customWidth="1"/>
    <col min="74" max="94" width="3.33203125" style="18" customWidth="1"/>
    <col min="95" max="95" width="0.88671875" style="18" customWidth="1"/>
    <col min="96" max="16384" width="8.88671875" style="18"/>
  </cols>
  <sheetData>
    <row r="2" spans="2:94" x14ac:dyDescent="0.25">
      <c r="C2" s="11" t="s">
        <v>0</v>
      </c>
      <c r="D2" s="11" t="s">
        <v>1</v>
      </c>
      <c r="E2" s="11" t="s">
        <v>2</v>
      </c>
      <c r="F2" s="11" t="s">
        <v>3</v>
      </c>
      <c r="G2" s="11" t="s">
        <v>4</v>
      </c>
      <c r="H2" s="11" t="s">
        <v>5</v>
      </c>
      <c r="I2" s="11" t="s">
        <v>6</v>
      </c>
      <c r="J2" s="11" t="s">
        <v>7</v>
      </c>
      <c r="K2" s="11" t="s">
        <v>8</v>
      </c>
      <c r="L2" s="11" t="s">
        <v>9</v>
      </c>
      <c r="M2" s="11" t="s">
        <v>10</v>
      </c>
      <c r="N2" s="11" t="s">
        <v>11</v>
      </c>
      <c r="O2" s="11" t="s">
        <v>12</v>
      </c>
      <c r="P2" s="11" t="s">
        <v>13</v>
      </c>
      <c r="Q2" s="11" t="s">
        <v>40</v>
      </c>
      <c r="R2" s="11" t="s">
        <v>14</v>
      </c>
      <c r="S2" s="11" t="s">
        <v>42</v>
      </c>
      <c r="T2" s="11" t="s">
        <v>15</v>
      </c>
      <c r="U2" s="11" t="s">
        <v>41</v>
      </c>
      <c r="V2" s="11" t="s">
        <v>16</v>
      </c>
      <c r="AB2" s="20" t="s">
        <v>34</v>
      </c>
      <c r="AC2" s="11" t="s">
        <v>0</v>
      </c>
      <c r="AD2" s="11" t="s">
        <v>1</v>
      </c>
      <c r="AE2" s="11" t="s">
        <v>2</v>
      </c>
      <c r="AF2" s="11" t="s">
        <v>3</v>
      </c>
      <c r="AG2" s="11" t="s">
        <v>4</v>
      </c>
      <c r="AH2" s="11" t="s">
        <v>5</v>
      </c>
      <c r="AI2" s="11" t="s">
        <v>6</v>
      </c>
      <c r="AJ2" s="11" t="s">
        <v>7</v>
      </c>
      <c r="AK2" s="11" t="s">
        <v>8</v>
      </c>
      <c r="AL2" s="11" t="s">
        <v>9</v>
      </c>
      <c r="AM2" s="11" t="s">
        <v>10</v>
      </c>
      <c r="AN2" s="11" t="s">
        <v>11</v>
      </c>
      <c r="AO2" s="11" t="s">
        <v>12</v>
      </c>
      <c r="AP2" s="11" t="s">
        <v>13</v>
      </c>
      <c r="AQ2" s="11" t="s">
        <v>40</v>
      </c>
      <c r="AR2" s="11" t="s">
        <v>14</v>
      </c>
      <c r="AS2" s="11" t="s">
        <v>42</v>
      </c>
      <c r="AT2" s="11" t="s">
        <v>15</v>
      </c>
      <c r="AU2" s="11" t="s">
        <v>41</v>
      </c>
      <c r="AV2" s="11" t="s">
        <v>16</v>
      </c>
      <c r="AY2" s="20" t="s">
        <v>17</v>
      </c>
      <c r="AZ2" s="11" t="s">
        <v>0</v>
      </c>
      <c r="BA2" s="11" t="s">
        <v>1</v>
      </c>
      <c r="BB2" s="11" t="s">
        <v>2</v>
      </c>
      <c r="BC2" s="11" t="s">
        <v>3</v>
      </c>
      <c r="BD2" s="11" t="s">
        <v>4</v>
      </c>
      <c r="BE2" s="11" t="s">
        <v>5</v>
      </c>
      <c r="BF2" s="11" t="s">
        <v>6</v>
      </c>
      <c r="BG2" s="11" t="s">
        <v>7</v>
      </c>
      <c r="BH2" s="11" t="s">
        <v>8</v>
      </c>
      <c r="BI2" s="11" t="s">
        <v>9</v>
      </c>
      <c r="BJ2" s="11" t="s">
        <v>10</v>
      </c>
      <c r="BK2" s="11" t="s">
        <v>11</v>
      </c>
      <c r="BL2" s="11" t="s">
        <v>12</v>
      </c>
      <c r="BM2" s="11" t="s">
        <v>13</v>
      </c>
      <c r="BN2" s="11" t="s">
        <v>40</v>
      </c>
      <c r="BO2" s="11" t="s">
        <v>14</v>
      </c>
      <c r="BP2" s="11" t="s">
        <v>42</v>
      </c>
      <c r="BQ2" s="11" t="s">
        <v>15</v>
      </c>
      <c r="BR2" s="11" t="s">
        <v>41</v>
      </c>
      <c r="BS2" s="11" t="s">
        <v>16</v>
      </c>
      <c r="BV2" s="20" t="s">
        <v>26</v>
      </c>
      <c r="BW2" s="11" t="s">
        <v>0</v>
      </c>
      <c r="BX2" s="11" t="s">
        <v>1</v>
      </c>
      <c r="BY2" s="11" t="s">
        <v>2</v>
      </c>
      <c r="BZ2" s="11" t="s">
        <v>3</v>
      </c>
      <c r="CA2" s="11" t="s">
        <v>4</v>
      </c>
      <c r="CB2" s="11" t="s">
        <v>5</v>
      </c>
      <c r="CC2" s="11" t="s">
        <v>6</v>
      </c>
      <c r="CD2" s="11" t="s">
        <v>7</v>
      </c>
      <c r="CE2" s="11" t="s">
        <v>8</v>
      </c>
      <c r="CF2" s="11" t="s">
        <v>9</v>
      </c>
      <c r="CG2" s="11" t="s">
        <v>10</v>
      </c>
      <c r="CH2" s="11" t="s">
        <v>11</v>
      </c>
      <c r="CI2" s="11" t="s">
        <v>12</v>
      </c>
      <c r="CJ2" s="11" t="s">
        <v>13</v>
      </c>
      <c r="CK2" s="11" t="s">
        <v>40</v>
      </c>
      <c r="CL2" s="11" t="s">
        <v>14</v>
      </c>
      <c r="CM2" s="11" t="s">
        <v>42</v>
      </c>
      <c r="CN2" s="11" t="s">
        <v>15</v>
      </c>
      <c r="CO2" s="11" t="s">
        <v>41</v>
      </c>
      <c r="CP2" s="11" t="s">
        <v>16</v>
      </c>
    </row>
    <row r="3" spans="2:94" x14ac:dyDescent="0.25">
      <c r="B3" s="11">
        <v>1</v>
      </c>
      <c r="C3" s="2">
        <v>6</v>
      </c>
      <c r="D3" s="12">
        <v>5.5</v>
      </c>
      <c r="E3" s="12">
        <v>6.5</v>
      </c>
      <c r="F3" s="12">
        <v>6</v>
      </c>
      <c r="G3" s="12">
        <v>6</v>
      </c>
      <c r="H3" s="12">
        <v>6</v>
      </c>
      <c r="I3" s="12">
        <v>7</v>
      </c>
      <c r="J3" s="12">
        <v>7</v>
      </c>
      <c r="K3" s="12">
        <v>6.5</v>
      </c>
      <c r="L3" s="12">
        <v>7</v>
      </c>
      <c r="M3" s="12">
        <v>6</v>
      </c>
      <c r="N3" s="12">
        <v>6.5</v>
      </c>
      <c r="O3" s="12">
        <v>5.5</v>
      </c>
      <c r="P3" s="12">
        <v>6.5</v>
      </c>
      <c r="Q3" s="12">
        <v>6.5</v>
      </c>
      <c r="R3" s="12">
        <v>6</v>
      </c>
      <c r="S3" s="12">
        <v>6.5</v>
      </c>
      <c r="T3" s="12">
        <v>6</v>
      </c>
      <c r="U3" s="12">
        <v>6</v>
      </c>
      <c r="V3" s="12">
        <v>6.5</v>
      </c>
      <c r="AB3" s="11">
        <v>1</v>
      </c>
      <c r="AC3" s="33">
        <v>1</v>
      </c>
      <c r="AD3" s="33">
        <v>2</v>
      </c>
      <c r="AE3" s="33">
        <v>2</v>
      </c>
      <c r="AF3" s="33">
        <v>2</v>
      </c>
      <c r="AG3" s="33">
        <v>0</v>
      </c>
      <c r="AH3" s="33">
        <v>1</v>
      </c>
      <c r="AI3" s="33">
        <v>0</v>
      </c>
      <c r="AJ3" s="33">
        <v>0</v>
      </c>
      <c r="AK3" s="33">
        <v>0</v>
      </c>
      <c r="AL3" s="33">
        <v>0</v>
      </c>
      <c r="AM3" s="33">
        <v>1</v>
      </c>
      <c r="AN3" s="33">
        <v>0</v>
      </c>
      <c r="AO3" s="33">
        <v>3</v>
      </c>
      <c r="AP3" s="33">
        <v>2</v>
      </c>
      <c r="AQ3" s="33">
        <v>3</v>
      </c>
      <c r="AR3" s="33">
        <v>2</v>
      </c>
      <c r="AS3" s="33">
        <v>0</v>
      </c>
      <c r="AT3" s="33">
        <v>0</v>
      </c>
      <c r="AU3" s="33">
        <v>0</v>
      </c>
      <c r="AV3" s="33">
        <v>2</v>
      </c>
      <c r="AY3" s="11">
        <v>1</v>
      </c>
      <c r="AZ3" s="33">
        <f>IF(squadre!C3=1, AC3, "-")</f>
        <v>1</v>
      </c>
      <c r="BA3" s="33" t="str">
        <f>IF(squadre!D3=1, AD3, "-")</f>
        <v>-</v>
      </c>
      <c r="BB3" s="33" t="str">
        <f>IF(squadre!E3=1, AE3, "-")</f>
        <v>-</v>
      </c>
      <c r="BC3" s="33" t="str">
        <f>IF(squadre!F3=1, AF3, "-")</f>
        <v>-</v>
      </c>
      <c r="BD3" s="33">
        <f>IF(squadre!G3=1, AG3, "-")</f>
        <v>0</v>
      </c>
      <c r="BE3" s="33">
        <f>IF(squadre!H3=1, AH3, "-")</f>
        <v>1</v>
      </c>
      <c r="BF3" s="33">
        <f>IF(squadre!I3=1, AI3, "-")</f>
        <v>0</v>
      </c>
      <c r="BG3" s="33" t="str">
        <f>IF(squadre!J3=1, AJ3, "-")</f>
        <v>-</v>
      </c>
      <c r="BH3" s="33">
        <f>IF(squadre!K3=1, AK3, "-")</f>
        <v>0</v>
      </c>
      <c r="BI3" s="33" t="str">
        <f>IF(squadre!L3=1, AL3, "-")</f>
        <v>-</v>
      </c>
      <c r="BJ3" s="33">
        <f>IF(squadre!M3=1, AM3, "-")</f>
        <v>1</v>
      </c>
      <c r="BK3" s="33" t="str">
        <f>IF(squadre!N3=1, AN3, "-")</f>
        <v>-</v>
      </c>
      <c r="BL3" s="33">
        <f>IF(squadre!O3=1, AO3, "-")</f>
        <v>3</v>
      </c>
      <c r="BM3" s="33" t="str">
        <f>IF(squadre!P3=1, AP3, "-")</f>
        <v>-</v>
      </c>
      <c r="BN3" s="33">
        <f>IF(squadre!Q3=1, AQ3, "-")</f>
        <v>3</v>
      </c>
      <c r="BO3" s="33">
        <f>IF(squadre!R3=1, AR3, "-")</f>
        <v>2</v>
      </c>
      <c r="BP3" s="33" t="str">
        <f>IF(squadre!S3=1, AS3, "-")</f>
        <v>-</v>
      </c>
      <c r="BQ3" s="33">
        <f>IF(squadre!T3=1, AT3, "-")</f>
        <v>0</v>
      </c>
      <c r="BR3" s="33" t="str">
        <f>IF(squadre!U3=1, AU3, "-")</f>
        <v>-</v>
      </c>
      <c r="BS3" s="33" t="str">
        <f>IF(squadre!V3=1, AV3, "-")</f>
        <v>-</v>
      </c>
      <c r="BV3" s="11">
        <v>1</v>
      </c>
      <c r="BW3" s="33" t="str">
        <f>IF(squadre!C3=0, AC3, "-")</f>
        <v>-</v>
      </c>
      <c r="BX3" s="33">
        <f>IF(squadre!D3=0, AD3, "-")</f>
        <v>2</v>
      </c>
      <c r="BY3" s="33">
        <f>IF(squadre!E3=0, AE3, "-")</f>
        <v>2</v>
      </c>
      <c r="BZ3" s="33">
        <f>IF(squadre!F3=0, AF3, "-")</f>
        <v>2</v>
      </c>
      <c r="CA3" s="33" t="str">
        <f>IF(squadre!G3=0, AG3, "-")</f>
        <v>-</v>
      </c>
      <c r="CB3" s="33" t="str">
        <f>IF(squadre!H3=0, AH3, "-")</f>
        <v>-</v>
      </c>
      <c r="CC3" s="33" t="str">
        <f>IF(squadre!I3=0, AI3, "-")</f>
        <v>-</v>
      </c>
      <c r="CD3" s="33">
        <f>IF(squadre!J3=0, AJ3, "-")</f>
        <v>0</v>
      </c>
      <c r="CE3" s="33" t="str">
        <f>IF(squadre!K3=0, AK3, "-")</f>
        <v>-</v>
      </c>
      <c r="CF3" s="33">
        <f>IF(squadre!L3=0, AL3, "-")</f>
        <v>0</v>
      </c>
      <c r="CG3" s="33" t="str">
        <f>IF(squadre!M3=0, AM3, "-")</f>
        <v>-</v>
      </c>
      <c r="CH3" s="33">
        <f>IF(squadre!N3=0, AN3, "-")</f>
        <v>0</v>
      </c>
      <c r="CI3" s="33" t="str">
        <f>IF(squadre!O3=0, AO3, "-")</f>
        <v>-</v>
      </c>
      <c r="CJ3" s="33">
        <f>IF(squadre!P3=0, AP3, "-")</f>
        <v>2</v>
      </c>
      <c r="CK3" s="33" t="str">
        <f>IF(squadre!Q3=0, AQ3, "-")</f>
        <v>-</v>
      </c>
      <c r="CL3" s="33" t="str">
        <f>IF(squadre!R3=0, AR3, "-")</f>
        <v>-</v>
      </c>
      <c r="CM3" s="33">
        <f>IF(squadre!S3=0, AS3, "-")</f>
        <v>0</v>
      </c>
      <c r="CN3" s="33" t="str">
        <f>IF(squadre!T3=0, AT3, "-")</f>
        <v>-</v>
      </c>
      <c r="CO3" s="33">
        <f>IF(squadre!U3=0, AU3, "-")</f>
        <v>0</v>
      </c>
      <c r="CP3" s="33">
        <f>IF(squadre!V3=0, AV3, "-")</f>
        <v>2</v>
      </c>
    </row>
    <row r="4" spans="2:94" x14ac:dyDescent="0.25">
      <c r="B4" s="11">
        <v>2</v>
      </c>
      <c r="C4" s="2">
        <v>8.5</v>
      </c>
      <c r="D4" s="12">
        <v>4</v>
      </c>
      <c r="E4" s="12">
        <v>6.5</v>
      </c>
      <c r="F4" s="12">
        <v>7.5</v>
      </c>
      <c r="G4" s="12">
        <v>6</v>
      </c>
      <c r="H4" s="12">
        <v>5.5</v>
      </c>
      <c r="I4" s="12">
        <v>5.5</v>
      </c>
      <c r="J4" s="12">
        <v>5.5</v>
      </c>
      <c r="K4" s="12">
        <v>6</v>
      </c>
      <c r="L4" s="12">
        <v>6.5</v>
      </c>
      <c r="M4" s="12">
        <v>6</v>
      </c>
      <c r="N4" s="12">
        <v>5.5</v>
      </c>
      <c r="O4" s="12">
        <v>5</v>
      </c>
      <c r="P4" s="12">
        <v>6</v>
      </c>
      <c r="Q4" s="12">
        <v>7</v>
      </c>
      <c r="R4" s="12">
        <v>6.5</v>
      </c>
      <c r="S4" s="12">
        <v>6.5</v>
      </c>
      <c r="T4" s="12">
        <v>6.5</v>
      </c>
      <c r="U4" s="12">
        <v>6</v>
      </c>
      <c r="V4" s="12">
        <v>5.5</v>
      </c>
      <c r="AB4" s="11">
        <v>2</v>
      </c>
      <c r="AC4" s="33">
        <v>1</v>
      </c>
      <c r="AD4" s="33">
        <v>3</v>
      </c>
      <c r="AE4" s="33">
        <v>1</v>
      </c>
      <c r="AF4" s="33">
        <v>2</v>
      </c>
      <c r="AG4" s="33">
        <v>2</v>
      </c>
      <c r="AH4" s="33">
        <v>2</v>
      </c>
      <c r="AI4" s="33">
        <v>3</v>
      </c>
      <c r="AJ4" s="33">
        <v>3</v>
      </c>
      <c r="AK4" s="33">
        <v>1</v>
      </c>
      <c r="AL4" s="33">
        <v>0</v>
      </c>
      <c r="AM4" s="33">
        <v>1</v>
      </c>
      <c r="AN4" s="33">
        <v>1</v>
      </c>
      <c r="AO4" s="33">
        <v>3</v>
      </c>
      <c r="AP4" s="33">
        <v>0</v>
      </c>
      <c r="AQ4" s="33">
        <v>3</v>
      </c>
      <c r="AR4" s="33">
        <v>1</v>
      </c>
      <c r="AS4" s="33">
        <v>1</v>
      </c>
      <c r="AT4" s="33">
        <v>2</v>
      </c>
      <c r="AU4" s="33">
        <v>0</v>
      </c>
      <c r="AV4" s="33">
        <v>4</v>
      </c>
      <c r="AY4" s="11">
        <v>2</v>
      </c>
      <c r="AZ4" s="33" t="str">
        <f>IF(squadre!C4=1, AC4, "-")</f>
        <v>-</v>
      </c>
      <c r="BA4" s="33">
        <f>IF(squadre!D4=1, AD4, "-")</f>
        <v>3</v>
      </c>
      <c r="BB4" s="33">
        <f>IF(squadre!E4=1, AE4, "-")</f>
        <v>1</v>
      </c>
      <c r="BC4" s="33">
        <f>IF(squadre!F4=1, AF4, "-")</f>
        <v>2</v>
      </c>
      <c r="BD4" s="33" t="str">
        <f>IF(squadre!G4=1, AG4, "-")</f>
        <v>-</v>
      </c>
      <c r="BE4" s="33" t="str">
        <f>IF(squadre!H4=1, AH4, "-")</f>
        <v>-</v>
      </c>
      <c r="BF4" s="33" t="str">
        <f>IF(squadre!I4=1, AI4, "-")</f>
        <v>-</v>
      </c>
      <c r="BG4" s="33">
        <f>IF(squadre!J4=1, AJ4, "-")</f>
        <v>3</v>
      </c>
      <c r="BH4" s="33" t="str">
        <f>IF(squadre!K4=1, AK4, "-")</f>
        <v>-</v>
      </c>
      <c r="BI4" s="33">
        <f>IF(squadre!L4=1, AL4, "-")</f>
        <v>0</v>
      </c>
      <c r="BJ4" s="33" t="str">
        <f>IF(squadre!M4=1, AM4, "-")</f>
        <v>-</v>
      </c>
      <c r="BK4" s="33">
        <f>IF(squadre!N4=1, AN4, "-")</f>
        <v>1</v>
      </c>
      <c r="BL4" s="33" t="str">
        <f>IF(squadre!O4=1, AO4, "-")</f>
        <v>-</v>
      </c>
      <c r="BM4" s="33">
        <f>IF(squadre!P4=1, AP4, "-")</f>
        <v>0</v>
      </c>
      <c r="BN4" s="33" t="str">
        <f>IF(squadre!Q4=1, AQ4, "-")</f>
        <v>-</v>
      </c>
      <c r="BO4" s="33" t="str">
        <f>IF(squadre!R4=1, AR4, "-")</f>
        <v>-</v>
      </c>
      <c r="BP4" s="33">
        <f>IF(squadre!S4=1, AS4, "-")</f>
        <v>1</v>
      </c>
      <c r="BQ4" s="33" t="str">
        <f>IF(squadre!T4=1, AT4, "-")</f>
        <v>-</v>
      </c>
      <c r="BR4" s="33">
        <f>IF(squadre!U4=1, AU4, "-")</f>
        <v>0</v>
      </c>
      <c r="BS4" s="33">
        <f>IF(squadre!V4=1, AV4, "-")</f>
        <v>4</v>
      </c>
      <c r="BV4" s="11">
        <v>2</v>
      </c>
      <c r="BW4" s="33">
        <f>IF(squadre!C4=0, AC4, "-")</f>
        <v>1</v>
      </c>
      <c r="BX4" s="33" t="str">
        <f>IF(squadre!D4=0, AD4, "-")</f>
        <v>-</v>
      </c>
      <c r="BY4" s="33" t="str">
        <f>IF(squadre!E4=0, AE4, "-")</f>
        <v>-</v>
      </c>
      <c r="BZ4" s="33" t="str">
        <f>IF(squadre!F4=0, AF4, "-")</f>
        <v>-</v>
      </c>
      <c r="CA4" s="33">
        <f>IF(squadre!G4=0, AG4, "-")</f>
        <v>2</v>
      </c>
      <c r="CB4" s="33">
        <f>IF(squadre!H4=0, AH4, "-")</f>
        <v>2</v>
      </c>
      <c r="CC4" s="33">
        <f>IF(squadre!I4=0, AI4, "-")</f>
        <v>3</v>
      </c>
      <c r="CD4" s="33" t="str">
        <f>IF(squadre!J4=0, AJ4, "-")</f>
        <v>-</v>
      </c>
      <c r="CE4" s="33">
        <f>IF(squadre!K4=0, AK4, "-")</f>
        <v>1</v>
      </c>
      <c r="CF4" s="33" t="str">
        <f>IF(squadre!L4=0, AL4, "-")</f>
        <v>-</v>
      </c>
      <c r="CG4" s="33">
        <f>IF(squadre!M4=0, AM4, "-")</f>
        <v>1</v>
      </c>
      <c r="CH4" s="33" t="str">
        <f>IF(squadre!N4=0, AN4, "-")</f>
        <v>-</v>
      </c>
      <c r="CI4" s="33">
        <f>IF(squadre!O4=0, AO4, "-")</f>
        <v>3</v>
      </c>
      <c r="CJ4" s="33" t="str">
        <f>IF(squadre!P4=0, AP4, "-")</f>
        <v>-</v>
      </c>
      <c r="CK4" s="33">
        <f>IF(squadre!Q4=0, AQ4, "-")</f>
        <v>3</v>
      </c>
      <c r="CL4" s="33">
        <f>IF(squadre!R4=0, AR4, "-")</f>
        <v>1</v>
      </c>
      <c r="CM4" s="33" t="str">
        <f>IF(squadre!S4=0, AS4, "-")</f>
        <v>-</v>
      </c>
      <c r="CN4" s="33">
        <f>IF(squadre!T4=0, AT4, "-")</f>
        <v>2</v>
      </c>
      <c r="CO4" s="33" t="str">
        <f>IF(squadre!U4=0, AU4, "-")</f>
        <v>-</v>
      </c>
      <c r="CP4" s="33" t="str">
        <f>IF(squadre!V4=0, AV4, "-")</f>
        <v>-</v>
      </c>
    </row>
    <row r="5" spans="2:94" x14ac:dyDescent="0.25">
      <c r="B5" s="11">
        <v>3</v>
      </c>
      <c r="C5" s="2">
        <v>6.5</v>
      </c>
      <c r="D5" s="12">
        <v>7</v>
      </c>
      <c r="E5" s="12">
        <v>6</v>
      </c>
      <c r="F5" s="12">
        <v>5.5</v>
      </c>
      <c r="G5" s="12">
        <v>5.5</v>
      </c>
      <c r="H5" s="12">
        <v>6.5</v>
      </c>
      <c r="I5" s="12">
        <v>6</v>
      </c>
      <c r="J5" s="12">
        <v>6.5</v>
      </c>
      <c r="K5" s="12">
        <v>7</v>
      </c>
      <c r="L5" s="12">
        <v>6.5</v>
      </c>
      <c r="M5" s="12">
        <v>6</v>
      </c>
      <c r="N5" s="12">
        <v>6</v>
      </c>
      <c r="O5" s="12">
        <v>6</v>
      </c>
      <c r="P5" s="12">
        <v>6</v>
      </c>
      <c r="Q5" s="12">
        <v>5.5</v>
      </c>
      <c r="R5" s="12">
        <v>5</v>
      </c>
      <c r="S5" s="12">
        <v>5.5</v>
      </c>
      <c r="T5" s="12">
        <v>6</v>
      </c>
      <c r="U5" s="12">
        <v>6</v>
      </c>
      <c r="V5" s="12">
        <v>6.5</v>
      </c>
      <c r="AB5" s="11">
        <v>3</v>
      </c>
      <c r="AC5" s="33">
        <v>0</v>
      </c>
      <c r="AD5" s="33">
        <v>2</v>
      </c>
      <c r="AE5" s="33">
        <v>1</v>
      </c>
      <c r="AF5" s="33">
        <v>2</v>
      </c>
      <c r="AG5" s="33">
        <v>3</v>
      </c>
      <c r="AH5" s="33">
        <v>0</v>
      </c>
      <c r="AI5" s="33">
        <v>3</v>
      </c>
      <c r="AJ5" s="33">
        <v>0</v>
      </c>
      <c r="AK5" s="33">
        <v>1</v>
      </c>
      <c r="AL5" s="33">
        <v>1</v>
      </c>
      <c r="AM5" s="33">
        <v>1</v>
      </c>
      <c r="AN5" s="33">
        <v>1</v>
      </c>
      <c r="AO5" s="33">
        <v>1</v>
      </c>
      <c r="AP5" s="33">
        <v>3</v>
      </c>
      <c r="AQ5" s="33">
        <v>3</v>
      </c>
      <c r="AR5" s="33">
        <v>3</v>
      </c>
      <c r="AS5" s="33">
        <v>2</v>
      </c>
      <c r="AT5" s="33">
        <v>2</v>
      </c>
      <c r="AU5" s="33">
        <v>2</v>
      </c>
      <c r="AV5" s="33">
        <v>2</v>
      </c>
      <c r="AY5" s="11">
        <v>3</v>
      </c>
      <c r="AZ5" s="33" t="str">
        <f>IF(squadre!C5=1, AC5, "-")</f>
        <v>-</v>
      </c>
      <c r="BA5" s="33" t="str">
        <f>IF(squadre!D5=1, AD5, "-")</f>
        <v>-</v>
      </c>
      <c r="BB5" s="33" t="str">
        <f>IF(squadre!E5=1, AE5, "-")</f>
        <v>-</v>
      </c>
      <c r="BC5" s="33" t="str">
        <f>IF(squadre!F5=1, AF5, "-")</f>
        <v>-</v>
      </c>
      <c r="BD5" s="33">
        <f>IF(squadre!G5=1, AG5, "-")</f>
        <v>3</v>
      </c>
      <c r="BE5" s="33">
        <f>IF(squadre!H5=1, AH5, "-")</f>
        <v>0</v>
      </c>
      <c r="BF5" s="33">
        <f>IF(squadre!I5=1, AI5, "-")</f>
        <v>3</v>
      </c>
      <c r="BG5" s="33" t="str">
        <f>IF(squadre!J5=1, AJ5, "-")</f>
        <v>-</v>
      </c>
      <c r="BH5" s="33" t="str">
        <f>IF(squadre!K5=1, AK5, "-")</f>
        <v>-</v>
      </c>
      <c r="BI5" s="33" t="str">
        <f>IF(squadre!L5=1, AL5, "-")</f>
        <v>-</v>
      </c>
      <c r="BJ5" s="33">
        <f>IF(squadre!M5=1, AM5, "-")</f>
        <v>1</v>
      </c>
      <c r="BK5" s="33">
        <f>IF(squadre!N5=1, AN5, "-")</f>
        <v>1</v>
      </c>
      <c r="BL5" s="33">
        <f>IF(squadre!O5=1, AO5, "-")</f>
        <v>1</v>
      </c>
      <c r="BM5" s="33" t="str">
        <f>IF(squadre!P5=1, AP5, "-")</f>
        <v>-</v>
      </c>
      <c r="BN5" s="33">
        <f>IF(squadre!Q5=1, AQ5, "-")</f>
        <v>3</v>
      </c>
      <c r="BO5" s="33">
        <f>IF(squadre!R5=1, AR5, "-")</f>
        <v>3</v>
      </c>
      <c r="BP5" s="33" t="str">
        <f>IF(squadre!S5=1, AS5, "-")</f>
        <v>-</v>
      </c>
      <c r="BQ5" s="33">
        <f>IF(squadre!T5=1, AT5, "-")</f>
        <v>2</v>
      </c>
      <c r="BR5" s="33">
        <f>IF(squadre!U5=1, AU5, "-")</f>
        <v>2</v>
      </c>
      <c r="BS5" s="33" t="str">
        <f>IF(squadre!V5=1, AV5, "-")</f>
        <v>-</v>
      </c>
      <c r="BV5" s="11">
        <v>3</v>
      </c>
      <c r="BW5" s="33">
        <f>IF(squadre!C5=0, AC5, "-")</f>
        <v>0</v>
      </c>
      <c r="BX5" s="33">
        <f>IF(squadre!D5=0, AD5, "-")</f>
        <v>2</v>
      </c>
      <c r="BY5" s="33">
        <f>IF(squadre!E5=0, AE5, "-")</f>
        <v>1</v>
      </c>
      <c r="BZ5" s="33">
        <f>IF(squadre!F5=0, AF5, "-")</f>
        <v>2</v>
      </c>
      <c r="CA5" s="33" t="str">
        <f>IF(squadre!G5=0, AG5, "-")</f>
        <v>-</v>
      </c>
      <c r="CB5" s="33" t="str">
        <f>IF(squadre!H5=0, AH5, "-")</f>
        <v>-</v>
      </c>
      <c r="CC5" s="33" t="str">
        <f>IF(squadre!I5=0, AI5, "-")</f>
        <v>-</v>
      </c>
      <c r="CD5" s="33">
        <f>IF(squadre!J5=0, AJ5, "-")</f>
        <v>0</v>
      </c>
      <c r="CE5" s="33">
        <f>IF(squadre!K5=0, AK5, "-")</f>
        <v>1</v>
      </c>
      <c r="CF5" s="33">
        <f>IF(squadre!L5=0, AL5, "-")</f>
        <v>1</v>
      </c>
      <c r="CG5" s="33" t="str">
        <f>IF(squadre!M5=0, AM5, "-")</f>
        <v>-</v>
      </c>
      <c r="CH5" s="33" t="str">
        <f>IF(squadre!N5=0, AN5, "-")</f>
        <v>-</v>
      </c>
      <c r="CI5" s="33" t="str">
        <f>IF(squadre!O5=0, AO5, "-")</f>
        <v>-</v>
      </c>
      <c r="CJ5" s="33">
        <f>IF(squadre!P5=0, AP5, "-")</f>
        <v>3</v>
      </c>
      <c r="CK5" s="33" t="str">
        <f>IF(squadre!Q5=0, AQ5, "-")</f>
        <v>-</v>
      </c>
      <c r="CL5" s="33" t="str">
        <f>IF(squadre!R5=0, AR5, "-")</f>
        <v>-</v>
      </c>
      <c r="CM5" s="33">
        <f>IF(squadre!S5=0, AS5, "-")</f>
        <v>2</v>
      </c>
      <c r="CN5" s="33" t="str">
        <f>IF(squadre!T5=0, AT5, "-")</f>
        <v>-</v>
      </c>
      <c r="CO5" s="33" t="str">
        <f>IF(squadre!U5=0, AU5, "-")</f>
        <v>-</v>
      </c>
      <c r="CP5" s="33">
        <f>IF(squadre!V5=0, AV5, "-")</f>
        <v>2</v>
      </c>
    </row>
    <row r="6" spans="2:94" x14ac:dyDescent="0.25">
      <c r="B6" s="11">
        <v>4</v>
      </c>
      <c r="C6" s="2">
        <v>6</v>
      </c>
      <c r="D6" s="12">
        <v>5.5</v>
      </c>
      <c r="E6" s="12">
        <v>6</v>
      </c>
      <c r="F6" s="12">
        <v>6.5</v>
      </c>
      <c r="G6" s="12">
        <v>7.5</v>
      </c>
      <c r="H6" s="12">
        <v>7</v>
      </c>
      <c r="I6" s="12">
        <v>7</v>
      </c>
      <c r="J6" s="12">
        <v>6</v>
      </c>
      <c r="K6" s="12">
        <v>6</v>
      </c>
      <c r="L6" s="12">
        <v>6.5</v>
      </c>
      <c r="M6" s="12">
        <v>5</v>
      </c>
      <c r="N6" s="12">
        <v>6.5</v>
      </c>
      <c r="O6" s="12">
        <v>6</v>
      </c>
      <c r="P6" s="12">
        <v>6.5</v>
      </c>
      <c r="Q6" s="12">
        <v>5.5</v>
      </c>
      <c r="R6" s="12">
        <v>6</v>
      </c>
      <c r="S6" s="12">
        <v>6</v>
      </c>
      <c r="T6" s="12">
        <v>7.5</v>
      </c>
      <c r="U6" s="12">
        <v>7.5</v>
      </c>
      <c r="V6" s="12">
        <v>6.5</v>
      </c>
      <c r="AB6" s="11">
        <v>4</v>
      </c>
      <c r="AC6" s="33">
        <v>0</v>
      </c>
      <c r="AD6" s="33">
        <v>1</v>
      </c>
      <c r="AE6" s="33">
        <v>3</v>
      </c>
      <c r="AF6" s="33">
        <v>0</v>
      </c>
      <c r="AG6" s="33">
        <v>2</v>
      </c>
      <c r="AH6" s="33">
        <v>1</v>
      </c>
      <c r="AI6" s="33">
        <v>0</v>
      </c>
      <c r="AJ6" s="33">
        <v>2</v>
      </c>
      <c r="AK6" s="33">
        <v>0</v>
      </c>
      <c r="AL6" s="33">
        <v>1</v>
      </c>
      <c r="AM6" s="33">
        <v>2</v>
      </c>
      <c r="AN6" s="33">
        <v>0</v>
      </c>
      <c r="AO6" s="33">
        <v>1</v>
      </c>
      <c r="AP6" s="33">
        <v>1</v>
      </c>
      <c r="AQ6" s="33">
        <v>1</v>
      </c>
      <c r="AR6" s="33">
        <v>0</v>
      </c>
      <c r="AS6" s="33">
        <v>1</v>
      </c>
      <c r="AT6" s="33">
        <v>0</v>
      </c>
      <c r="AU6" s="33">
        <v>1</v>
      </c>
      <c r="AV6" s="33">
        <v>1</v>
      </c>
      <c r="AY6" s="11">
        <v>4</v>
      </c>
      <c r="AZ6" s="33">
        <f>IF(squadre!C6=1, AC6, "-")</f>
        <v>0</v>
      </c>
      <c r="BA6" s="33">
        <f>IF(squadre!D6=1, AD6, "-")</f>
        <v>1</v>
      </c>
      <c r="BB6" s="33">
        <f>IF(squadre!E6=1, AE6, "-")</f>
        <v>3</v>
      </c>
      <c r="BC6" s="33">
        <f>IF(squadre!F6=1, AF6, "-")</f>
        <v>0</v>
      </c>
      <c r="BD6" s="33" t="str">
        <f>IF(squadre!G6=1, AG6, "-")</f>
        <v>-</v>
      </c>
      <c r="BE6" s="33" t="str">
        <f>IF(squadre!H6=1, AH6, "-")</f>
        <v>-</v>
      </c>
      <c r="BF6" s="33" t="str">
        <f>IF(squadre!I6=1, AI6, "-")</f>
        <v>-</v>
      </c>
      <c r="BG6" s="33">
        <f>IF(squadre!J6=1, AJ6, "-")</f>
        <v>2</v>
      </c>
      <c r="BH6" s="33">
        <f>IF(squadre!K6=1, AK6, "-")</f>
        <v>0</v>
      </c>
      <c r="BI6" s="33">
        <f>IF(squadre!L6=1, AL6, "-")</f>
        <v>1</v>
      </c>
      <c r="BJ6" s="33" t="str">
        <f>IF(squadre!M6=1, AM6, "-")</f>
        <v>-</v>
      </c>
      <c r="BK6" s="33" t="str">
        <f>IF(squadre!N6=1, AN6, "-")</f>
        <v>-</v>
      </c>
      <c r="BL6" s="33" t="str">
        <f>IF(squadre!O6=1, AO6, "-")</f>
        <v>-</v>
      </c>
      <c r="BM6" s="33">
        <f>IF(squadre!P6=1, AP6, "-")</f>
        <v>1</v>
      </c>
      <c r="BN6" s="33" t="str">
        <f>IF(squadre!Q6=1, AQ6, "-")</f>
        <v>-</v>
      </c>
      <c r="BO6" s="33" t="str">
        <f>IF(squadre!R6=1, AR6, "-")</f>
        <v>-</v>
      </c>
      <c r="BP6" s="33">
        <f>IF(squadre!S6=1, AS6, "-")</f>
        <v>1</v>
      </c>
      <c r="BQ6" s="33" t="str">
        <f>IF(squadre!T6=1, AT6, "-")</f>
        <v>-</v>
      </c>
      <c r="BR6" s="33" t="str">
        <f>IF(squadre!U6=1, AU6, "-")</f>
        <v>-</v>
      </c>
      <c r="BS6" s="33">
        <f>IF(squadre!V6=1, AV6, "-")</f>
        <v>1</v>
      </c>
      <c r="BV6" s="11">
        <v>4</v>
      </c>
      <c r="BW6" s="33" t="str">
        <f>IF(squadre!C6=0, AC6, "-")</f>
        <v>-</v>
      </c>
      <c r="BX6" s="33" t="str">
        <f>IF(squadre!D6=0, AD6, "-")</f>
        <v>-</v>
      </c>
      <c r="BY6" s="33" t="str">
        <f>IF(squadre!E6=0, AE6, "-")</f>
        <v>-</v>
      </c>
      <c r="BZ6" s="33" t="str">
        <f>IF(squadre!F6=0, AF6, "-")</f>
        <v>-</v>
      </c>
      <c r="CA6" s="33">
        <f>IF(squadre!G6=0, AG6, "-")</f>
        <v>2</v>
      </c>
      <c r="CB6" s="33">
        <f>IF(squadre!H6=0, AH6, "-")</f>
        <v>1</v>
      </c>
      <c r="CC6" s="33">
        <f>IF(squadre!I6=0, AI6, "-")</f>
        <v>0</v>
      </c>
      <c r="CD6" s="33" t="str">
        <f>IF(squadre!J6=0, AJ6, "-")</f>
        <v>-</v>
      </c>
      <c r="CE6" s="33" t="str">
        <f>IF(squadre!K6=0, AK6, "-")</f>
        <v>-</v>
      </c>
      <c r="CF6" s="33" t="str">
        <f>IF(squadre!L6=0, AL6, "-")</f>
        <v>-</v>
      </c>
      <c r="CG6" s="33">
        <f>IF(squadre!M6=0, AM6, "-")</f>
        <v>2</v>
      </c>
      <c r="CH6" s="33">
        <f>IF(squadre!N6=0, AN6, "-")</f>
        <v>0</v>
      </c>
      <c r="CI6" s="33">
        <f>IF(squadre!O6=0, AO6, "-")</f>
        <v>1</v>
      </c>
      <c r="CJ6" s="33" t="str">
        <f>IF(squadre!P6=0, AP6, "-")</f>
        <v>-</v>
      </c>
      <c r="CK6" s="33">
        <f>IF(squadre!Q6=0, AQ6, "-")</f>
        <v>1</v>
      </c>
      <c r="CL6" s="33">
        <f>IF(squadre!R6=0, AR6, "-")</f>
        <v>0</v>
      </c>
      <c r="CM6" s="33" t="str">
        <f>IF(squadre!S6=0, AS6, "-")</f>
        <v>-</v>
      </c>
      <c r="CN6" s="33">
        <f>IF(squadre!T6=0, AT6, "-")</f>
        <v>0</v>
      </c>
      <c r="CO6" s="33">
        <f>IF(squadre!U6=0, AU6, "-")</f>
        <v>1</v>
      </c>
      <c r="CP6" s="33" t="str">
        <f>IF(squadre!V6=0, AV6, "-")</f>
        <v>-</v>
      </c>
    </row>
    <row r="7" spans="2:94" x14ac:dyDescent="0.25">
      <c r="B7" s="11">
        <v>5</v>
      </c>
      <c r="C7" s="2">
        <v>6</v>
      </c>
      <c r="D7" s="12">
        <v>6</v>
      </c>
      <c r="E7" s="12">
        <v>6</v>
      </c>
      <c r="F7" s="12">
        <v>5</v>
      </c>
      <c r="G7" s="12">
        <v>6</v>
      </c>
      <c r="H7" s="12">
        <v>6</v>
      </c>
      <c r="I7" s="12">
        <v>6.5</v>
      </c>
      <c r="J7" s="12">
        <v>7.5</v>
      </c>
      <c r="K7" s="12">
        <v>6</v>
      </c>
      <c r="L7" s="12">
        <v>5.5</v>
      </c>
      <c r="M7" s="12">
        <v>6</v>
      </c>
      <c r="N7" s="12">
        <v>6</v>
      </c>
      <c r="O7" s="12">
        <v>6</v>
      </c>
      <c r="P7" s="12">
        <v>6.5</v>
      </c>
      <c r="Q7" s="12">
        <v>7</v>
      </c>
      <c r="R7" s="12">
        <v>4</v>
      </c>
      <c r="S7" s="12">
        <v>7</v>
      </c>
      <c r="T7" s="12">
        <v>7</v>
      </c>
      <c r="U7" s="12">
        <v>6</v>
      </c>
      <c r="V7" s="12">
        <v>6.5</v>
      </c>
      <c r="AB7" s="11">
        <v>5</v>
      </c>
      <c r="AC7" s="33">
        <v>2</v>
      </c>
      <c r="AD7" s="33">
        <v>1</v>
      </c>
      <c r="AE7" s="33">
        <v>2</v>
      </c>
      <c r="AF7" s="33">
        <v>1</v>
      </c>
      <c r="AG7" s="33">
        <v>2</v>
      </c>
      <c r="AH7" s="33">
        <v>0</v>
      </c>
      <c r="AI7" s="33">
        <v>1</v>
      </c>
      <c r="AJ7" s="33">
        <v>0</v>
      </c>
      <c r="AK7" s="33">
        <v>0</v>
      </c>
      <c r="AL7" s="33">
        <v>3</v>
      </c>
      <c r="AM7" s="33">
        <v>0</v>
      </c>
      <c r="AN7" s="33">
        <v>0</v>
      </c>
      <c r="AO7" s="33">
        <v>1</v>
      </c>
      <c r="AP7" s="33">
        <v>1</v>
      </c>
      <c r="AQ7" s="33">
        <v>0</v>
      </c>
      <c r="AR7" s="33">
        <v>1</v>
      </c>
      <c r="AS7" s="33">
        <v>1</v>
      </c>
      <c r="AT7" s="33">
        <v>0</v>
      </c>
      <c r="AU7" s="33">
        <v>0</v>
      </c>
      <c r="AV7" s="33">
        <v>0</v>
      </c>
      <c r="AY7" s="11">
        <v>5</v>
      </c>
      <c r="AZ7" s="33" t="str">
        <f>IF(squadre!C7=1, AC7, "-")</f>
        <v>-</v>
      </c>
      <c r="BA7" s="33" t="str">
        <f>IF(squadre!D7=1, AD7, "-")</f>
        <v>-</v>
      </c>
      <c r="BB7" s="33" t="str">
        <f>IF(squadre!E7=1, AE7, "-")</f>
        <v>-</v>
      </c>
      <c r="BC7" s="33">
        <f>IF(squadre!F7=1, AF7, "-")</f>
        <v>1</v>
      </c>
      <c r="BD7" s="33">
        <f>IF(squadre!G7=1, AG7, "-")</f>
        <v>2</v>
      </c>
      <c r="BE7" s="33">
        <f>IF(squadre!H7=1, AH7, "-")</f>
        <v>0</v>
      </c>
      <c r="BF7" s="33">
        <f>IF(squadre!I7=1, AI7, "-")</f>
        <v>1</v>
      </c>
      <c r="BG7" s="33" t="str">
        <f>IF(squadre!J7=1, AJ7, "-")</f>
        <v>-</v>
      </c>
      <c r="BH7" s="33" t="str">
        <f>IF(squadre!K7=1, AK7, "-")</f>
        <v>-</v>
      </c>
      <c r="BI7" s="33" t="str">
        <f>IF(squadre!L7=1, AL7, "-")</f>
        <v>-</v>
      </c>
      <c r="BJ7" s="33">
        <f>IF(squadre!M7=1, AM7, "-")</f>
        <v>0</v>
      </c>
      <c r="BK7" s="33">
        <f>IF(squadre!N7=1, AN7, "-")</f>
        <v>0</v>
      </c>
      <c r="BL7" s="33" t="str">
        <f>IF(squadre!O7=1, AO7, "-")</f>
        <v>-</v>
      </c>
      <c r="BM7" s="33" t="str">
        <f>IF(squadre!P7=1, AP7, "-")</f>
        <v>-</v>
      </c>
      <c r="BN7" s="33">
        <f>IF(squadre!Q7=1, AQ7, "-")</f>
        <v>0</v>
      </c>
      <c r="BO7" s="33">
        <f>IF(squadre!R7=1, AR7, "-")</f>
        <v>1</v>
      </c>
      <c r="BP7" s="33" t="str">
        <f>IF(squadre!S7=1, AS7, "-")</f>
        <v>-</v>
      </c>
      <c r="BQ7" s="33">
        <f>IF(squadre!T7=1, AT7, "-")</f>
        <v>0</v>
      </c>
      <c r="BR7" s="33">
        <f>IF(squadre!U7=1, AU7, "-")</f>
        <v>0</v>
      </c>
      <c r="BS7" s="33" t="str">
        <f>IF(squadre!V7=1, AV7, "-")</f>
        <v>-</v>
      </c>
      <c r="BV7" s="11">
        <v>5</v>
      </c>
      <c r="BW7" s="33">
        <f>IF(squadre!C7=0, AC7, "-")</f>
        <v>2</v>
      </c>
      <c r="BX7" s="33">
        <f>IF(squadre!D7=0, AD7, "-")</f>
        <v>1</v>
      </c>
      <c r="BY7" s="33">
        <f>IF(squadre!E7=0, AE7, "-")</f>
        <v>2</v>
      </c>
      <c r="BZ7" s="33" t="str">
        <f>IF(squadre!F7=0, AF7, "-")</f>
        <v>-</v>
      </c>
      <c r="CA7" s="33" t="str">
        <f>IF(squadre!G7=0, AG7, "-")</f>
        <v>-</v>
      </c>
      <c r="CB7" s="33" t="str">
        <f>IF(squadre!H7=0, AH7, "-")</f>
        <v>-</v>
      </c>
      <c r="CC7" s="33" t="str">
        <f>IF(squadre!I7=0, AI7, "-")</f>
        <v>-</v>
      </c>
      <c r="CD7" s="33">
        <f>IF(squadre!J7=0, AJ7, "-")</f>
        <v>0</v>
      </c>
      <c r="CE7" s="33">
        <f>IF(squadre!K7=0, AK7, "-")</f>
        <v>0</v>
      </c>
      <c r="CF7" s="33">
        <f>IF(squadre!L7=0, AL7, "-")</f>
        <v>3</v>
      </c>
      <c r="CG7" s="33" t="str">
        <f>IF(squadre!M7=0, AM7, "-")</f>
        <v>-</v>
      </c>
      <c r="CH7" s="33" t="str">
        <f>IF(squadre!N7=0, AN7, "-")</f>
        <v>-</v>
      </c>
      <c r="CI7" s="33">
        <f>IF(squadre!O7=0, AO7, "-")</f>
        <v>1</v>
      </c>
      <c r="CJ7" s="33">
        <f>IF(squadre!P7=0, AP7, "-")</f>
        <v>1</v>
      </c>
      <c r="CK7" s="33" t="str">
        <f>IF(squadre!Q7=0, AQ7, "-")</f>
        <v>-</v>
      </c>
      <c r="CL7" s="33" t="str">
        <f>IF(squadre!R7=0, AR7, "-")</f>
        <v>-</v>
      </c>
      <c r="CM7" s="33">
        <f>IF(squadre!S7=0, AS7, "-")</f>
        <v>1</v>
      </c>
      <c r="CN7" s="33" t="str">
        <f>IF(squadre!T7=0, AT7, "-")</f>
        <v>-</v>
      </c>
      <c r="CO7" s="33" t="str">
        <f>IF(squadre!U7=0, AU7, "-")</f>
        <v>-</v>
      </c>
      <c r="CP7" s="33">
        <f>IF(squadre!V7=0, AV7, "-")</f>
        <v>0</v>
      </c>
    </row>
    <row r="8" spans="2:94" x14ac:dyDescent="0.25">
      <c r="B8" s="11">
        <v>6</v>
      </c>
      <c r="C8" s="2">
        <v>5</v>
      </c>
      <c r="D8" s="12">
        <v>5.5</v>
      </c>
      <c r="E8" s="12">
        <v>5.5</v>
      </c>
      <c r="F8" s="12">
        <v>5</v>
      </c>
      <c r="G8" s="12">
        <v>5.5</v>
      </c>
      <c r="H8" s="12">
        <v>7.5</v>
      </c>
      <c r="I8" s="12">
        <v>6</v>
      </c>
      <c r="J8" s="12">
        <v>6.5</v>
      </c>
      <c r="K8" s="12">
        <v>6</v>
      </c>
      <c r="L8" s="12">
        <v>7</v>
      </c>
      <c r="M8" s="12">
        <v>5.5</v>
      </c>
      <c r="N8" s="12">
        <v>6</v>
      </c>
      <c r="O8" s="12">
        <v>5.5</v>
      </c>
      <c r="P8" s="12">
        <v>6.5</v>
      </c>
      <c r="Q8" s="12">
        <v>7.5</v>
      </c>
      <c r="R8" s="12">
        <v>6</v>
      </c>
      <c r="S8" s="12">
        <v>6</v>
      </c>
      <c r="T8" s="12">
        <v>5</v>
      </c>
      <c r="U8" s="12">
        <v>6.5</v>
      </c>
      <c r="V8" s="12">
        <v>6</v>
      </c>
      <c r="AB8" s="11">
        <v>6</v>
      </c>
      <c r="AC8" s="33">
        <v>5</v>
      </c>
      <c r="AD8" s="33">
        <v>0</v>
      </c>
      <c r="AE8" s="33">
        <v>2</v>
      </c>
      <c r="AF8" s="33">
        <v>4</v>
      </c>
      <c r="AG8" s="33">
        <v>4</v>
      </c>
      <c r="AH8" s="33">
        <v>2</v>
      </c>
      <c r="AI8" s="33">
        <v>0</v>
      </c>
      <c r="AJ8" s="33">
        <v>1</v>
      </c>
      <c r="AK8" s="33">
        <v>1</v>
      </c>
      <c r="AL8" s="33">
        <v>1</v>
      </c>
      <c r="AM8" s="33">
        <v>1</v>
      </c>
      <c r="AN8" s="33">
        <v>0</v>
      </c>
      <c r="AO8" s="33">
        <v>1</v>
      </c>
      <c r="AP8" s="33">
        <v>1</v>
      </c>
      <c r="AQ8" s="33">
        <v>1</v>
      </c>
      <c r="AR8" s="33">
        <v>4</v>
      </c>
      <c r="AS8" s="33">
        <v>1</v>
      </c>
      <c r="AT8" s="33">
        <v>2</v>
      </c>
      <c r="AU8" s="33">
        <v>1</v>
      </c>
      <c r="AV8" s="33">
        <v>0</v>
      </c>
      <c r="AY8" s="11">
        <v>6</v>
      </c>
      <c r="AZ8" s="33">
        <f>IF(squadre!C8=1, AC8, "-")</f>
        <v>5</v>
      </c>
      <c r="BA8" s="33">
        <f>IF(squadre!D8=1, AD8, "-")</f>
        <v>0</v>
      </c>
      <c r="BB8" s="33">
        <f>IF(squadre!E8=1, AE8, "-")</f>
        <v>2</v>
      </c>
      <c r="BC8" s="33" t="str">
        <f>IF(squadre!F8=1, AF8, "-")</f>
        <v>-</v>
      </c>
      <c r="BD8" s="33" t="str">
        <f>IF(squadre!G8=1, AG8, "-")</f>
        <v>-</v>
      </c>
      <c r="BE8" s="33" t="str">
        <f>IF(squadre!H8=1, AH8, "-")</f>
        <v>-</v>
      </c>
      <c r="BF8" s="33" t="str">
        <f>IF(squadre!I8=1, AI8, "-")</f>
        <v>-</v>
      </c>
      <c r="BG8" s="33">
        <f>IF(squadre!J8=1, AJ8, "-")</f>
        <v>1</v>
      </c>
      <c r="BH8" s="33">
        <f>IF(squadre!K8=1, AK8, "-")</f>
        <v>1</v>
      </c>
      <c r="BI8" s="33">
        <f>IF(squadre!L8=1, AL8, "-")</f>
        <v>1</v>
      </c>
      <c r="BJ8" s="33" t="str">
        <f>IF(squadre!M8=1, AM8, "-")</f>
        <v>-</v>
      </c>
      <c r="BK8" s="33" t="str">
        <f>IF(squadre!N8=1, AN8, "-")</f>
        <v>-</v>
      </c>
      <c r="BL8" s="33">
        <f>IF(squadre!O8=1, AO8, "-")</f>
        <v>1</v>
      </c>
      <c r="BM8" s="33">
        <f>IF(squadre!P8=1, AP8, "-")</f>
        <v>1</v>
      </c>
      <c r="BN8" s="33" t="str">
        <f>IF(squadre!Q8=1, AQ8, "-")</f>
        <v>-</v>
      </c>
      <c r="BO8" s="33" t="str">
        <f>IF(squadre!R8=1, AR8, "-")</f>
        <v>-</v>
      </c>
      <c r="BP8" s="33">
        <f>IF(squadre!S8=1, AS8, "-")</f>
        <v>1</v>
      </c>
      <c r="BQ8" s="33" t="str">
        <f>IF(squadre!T8=1, AT8, "-")</f>
        <v>-</v>
      </c>
      <c r="BR8" s="33" t="str">
        <f>IF(squadre!U8=1, AU8, "-")</f>
        <v>-</v>
      </c>
      <c r="BS8" s="33">
        <f>IF(squadre!V8=1, AV8, "-")</f>
        <v>0</v>
      </c>
      <c r="BV8" s="11">
        <v>6</v>
      </c>
      <c r="BW8" s="33" t="str">
        <f>IF(squadre!C8=0, AC8, "-")</f>
        <v>-</v>
      </c>
      <c r="BX8" s="33" t="str">
        <f>IF(squadre!D8=0, AD8, "-")</f>
        <v>-</v>
      </c>
      <c r="BY8" s="33" t="str">
        <f>IF(squadre!E8=0, AE8, "-")</f>
        <v>-</v>
      </c>
      <c r="BZ8" s="33">
        <f>IF(squadre!F8=0, AF8, "-")</f>
        <v>4</v>
      </c>
      <c r="CA8" s="33">
        <f>IF(squadre!G8=0, AG8, "-")</f>
        <v>4</v>
      </c>
      <c r="CB8" s="33">
        <f>IF(squadre!H8=0, AH8, "-")</f>
        <v>2</v>
      </c>
      <c r="CC8" s="33">
        <f>IF(squadre!I8=0, AI8, "-")</f>
        <v>0</v>
      </c>
      <c r="CD8" s="33" t="str">
        <f>IF(squadre!J8=0, AJ8, "-")</f>
        <v>-</v>
      </c>
      <c r="CE8" s="33" t="str">
        <f>IF(squadre!K8=0, AK8, "-")</f>
        <v>-</v>
      </c>
      <c r="CF8" s="33" t="str">
        <f>IF(squadre!L8=0, AL8, "-")</f>
        <v>-</v>
      </c>
      <c r="CG8" s="33">
        <f>IF(squadre!M8=0, AM8, "-")</f>
        <v>1</v>
      </c>
      <c r="CH8" s="33">
        <f>IF(squadre!N8=0, AN8, "-")</f>
        <v>0</v>
      </c>
      <c r="CI8" s="33" t="str">
        <f>IF(squadre!O8=0, AO8, "-")</f>
        <v>-</v>
      </c>
      <c r="CJ8" s="33" t="str">
        <f>IF(squadre!P8=0, AP8, "-")</f>
        <v>-</v>
      </c>
      <c r="CK8" s="33">
        <f>IF(squadre!Q8=0, AQ8, "-")</f>
        <v>1</v>
      </c>
      <c r="CL8" s="33">
        <f>IF(squadre!R8=0, AR8, "-")</f>
        <v>4</v>
      </c>
      <c r="CM8" s="33" t="str">
        <f>IF(squadre!S8=0, AS8, "-")</f>
        <v>-</v>
      </c>
      <c r="CN8" s="33">
        <f>IF(squadre!T8=0, AT8, "-")</f>
        <v>2</v>
      </c>
      <c r="CO8" s="33">
        <f>IF(squadre!U8=0, AU8, "-")</f>
        <v>1</v>
      </c>
      <c r="CP8" s="33" t="str">
        <f>IF(squadre!V8=0, AV8, "-")</f>
        <v>-</v>
      </c>
    </row>
    <row r="9" spans="2:94" x14ac:dyDescent="0.25">
      <c r="B9" s="11">
        <v>7</v>
      </c>
      <c r="C9" s="2">
        <v>5</v>
      </c>
      <c r="D9" s="12">
        <v>6</v>
      </c>
      <c r="E9" s="12">
        <v>6</v>
      </c>
      <c r="F9" s="12">
        <v>6.5</v>
      </c>
      <c r="G9" s="12">
        <v>6</v>
      </c>
      <c r="H9" s="12">
        <v>6</v>
      </c>
      <c r="I9" s="12">
        <v>6.5</v>
      </c>
      <c r="J9" s="12">
        <v>6.5</v>
      </c>
      <c r="K9" s="12">
        <v>6.5</v>
      </c>
      <c r="L9" s="12">
        <v>6.5</v>
      </c>
      <c r="M9" s="12">
        <v>4</v>
      </c>
      <c r="N9" s="12">
        <v>6</v>
      </c>
      <c r="O9" s="12">
        <v>7</v>
      </c>
      <c r="P9" s="12">
        <v>6.5</v>
      </c>
      <c r="Q9" s="12">
        <v>5</v>
      </c>
      <c r="R9" s="12">
        <v>7</v>
      </c>
      <c r="S9" s="12">
        <v>4</v>
      </c>
      <c r="T9" s="12">
        <v>6</v>
      </c>
      <c r="U9" s="12">
        <v>6.5</v>
      </c>
      <c r="V9" s="12">
        <v>5.5</v>
      </c>
      <c r="AB9" s="11">
        <v>7</v>
      </c>
      <c r="AC9" s="33">
        <v>2</v>
      </c>
      <c r="AD9" s="33">
        <v>1</v>
      </c>
      <c r="AE9" s="33">
        <v>0</v>
      </c>
      <c r="AF9" s="33">
        <v>0</v>
      </c>
      <c r="AG9" s="33">
        <v>1</v>
      </c>
      <c r="AH9" s="33">
        <v>0</v>
      </c>
      <c r="AI9" s="33">
        <v>1</v>
      </c>
      <c r="AJ9" s="33">
        <v>0</v>
      </c>
      <c r="AK9" s="33">
        <v>1</v>
      </c>
      <c r="AL9" s="33">
        <v>0</v>
      </c>
      <c r="AM9" s="33">
        <v>1</v>
      </c>
      <c r="AN9" s="33">
        <v>1</v>
      </c>
      <c r="AO9" s="33">
        <v>1</v>
      </c>
      <c r="AP9" s="33">
        <v>2</v>
      </c>
      <c r="AQ9" s="33">
        <v>3</v>
      </c>
      <c r="AR9" s="33">
        <v>0</v>
      </c>
      <c r="AS9" s="33">
        <v>2</v>
      </c>
      <c r="AT9" s="33">
        <v>2</v>
      </c>
      <c r="AU9" s="33">
        <v>1</v>
      </c>
      <c r="AV9" s="33">
        <v>2</v>
      </c>
      <c r="AY9" s="11">
        <v>7</v>
      </c>
      <c r="AZ9" s="33" t="str">
        <f>IF(squadre!C9=1, AC9, "-")</f>
        <v>-</v>
      </c>
      <c r="BA9" s="33" t="str">
        <f>IF(squadre!D9=1, AD9, "-")</f>
        <v>-</v>
      </c>
      <c r="BB9" s="33" t="str">
        <f>IF(squadre!E9=1, AE9, "-")</f>
        <v>-</v>
      </c>
      <c r="BC9" s="33">
        <f>IF(squadre!F9=1, AF9, "-")</f>
        <v>0</v>
      </c>
      <c r="BD9" s="33">
        <f>IF(squadre!G9=1, AG9, "-")</f>
        <v>1</v>
      </c>
      <c r="BE9" s="33">
        <f>IF(squadre!H9=1, AH9, "-")</f>
        <v>0</v>
      </c>
      <c r="BF9" s="33">
        <f>IF(squadre!I9=1, AI9, "-")</f>
        <v>1</v>
      </c>
      <c r="BG9" s="33" t="str">
        <f>IF(squadre!J9=1, AJ9, "-")</f>
        <v>-</v>
      </c>
      <c r="BH9" s="33" t="str">
        <f>IF(squadre!K9=1, AK9, "-")</f>
        <v>-</v>
      </c>
      <c r="BI9" s="33" t="str">
        <f>IF(squadre!L9=1, AL9, "-")</f>
        <v>-</v>
      </c>
      <c r="BJ9" s="33">
        <f>IF(squadre!M9=1, AM9, "-")</f>
        <v>1</v>
      </c>
      <c r="BK9" s="33">
        <f>IF(squadre!N9=1, AN9, "-")</f>
        <v>1</v>
      </c>
      <c r="BL9" s="33" t="str">
        <f>IF(squadre!O9=1, AO9, "-")</f>
        <v>-</v>
      </c>
      <c r="BM9" s="33" t="str">
        <f>IF(squadre!P9=1, AP9, "-")</f>
        <v>-</v>
      </c>
      <c r="BN9" s="33">
        <f>IF(squadre!Q9=1, AQ9, "-")</f>
        <v>3</v>
      </c>
      <c r="BO9" s="33">
        <f>IF(squadre!R9=1, AR9, "-")</f>
        <v>0</v>
      </c>
      <c r="BP9" s="33" t="str">
        <f>IF(squadre!S9=1, AS9, "-")</f>
        <v>-</v>
      </c>
      <c r="BQ9" s="33">
        <f>IF(squadre!T9=1, AT9, "-")</f>
        <v>2</v>
      </c>
      <c r="BR9" s="33">
        <f>IF(squadre!U9=1, AU9, "-")</f>
        <v>1</v>
      </c>
      <c r="BS9" s="33" t="str">
        <f>IF(squadre!V9=1, AV9, "-")</f>
        <v>-</v>
      </c>
      <c r="BV9" s="11">
        <v>7</v>
      </c>
      <c r="BW9" s="33">
        <f>IF(squadre!C9=0, AC9, "-")</f>
        <v>2</v>
      </c>
      <c r="BX9" s="33">
        <f>IF(squadre!D9=0, AD9, "-")</f>
        <v>1</v>
      </c>
      <c r="BY9" s="33">
        <f>IF(squadre!E9=0, AE9, "-")</f>
        <v>0</v>
      </c>
      <c r="BZ9" s="33" t="str">
        <f>IF(squadre!F9=0, AF9, "-")</f>
        <v>-</v>
      </c>
      <c r="CA9" s="33" t="str">
        <f>IF(squadre!G9=0, AG9, "-")</f>
        <v>-</v>
      </c>
      <c r="CB9" s="33" t="str">
        <f>IF(squadre!H9=0, AH9, "-")</f>
        <v>-</v>
      </c>
      <c r="CC9" s="33" t="str">
        <f>IF(squadre!I9=0, AI9, "-")</f>
        <v>-</v>
      </c>
      <c r="CD9" s="33">
        <f>IF(squadre!J9=0, AJ9, "-")</f>
        <v>0</v>
      </c>
      <c r="CE9" s="33">
        <f>IF(squadre!K9=0, AK9, "-")</f>
        <v>1</v>
      </c>
      <c r="CF9" s="33">
        <f>IF(squadre!L9=0, AL9, "-")</f>
        <v>0</v>
      </c>
      <c r="CG9" s="33" t="str">
        <f>IF(squadre!M9=0, AM9, "-")</f>
        <v>-</v>
      </c>
      <c r="CH9" s="33" t="str">
        <f>IF(squadre!N9=0, AN9, "-")</f>
        <v>-</v>
      </c>
      <c r="CI9" s="33">
        <f>IF(squadre!O9=0, AO9, "-")</f>
        <v>1</v>
      </c>
      <c r="CJ9" s="33">
        <f>IF(squadre!P9=0, AP9, "-")</f>
        <v>2</v>
      </c>
      <c r="CK9" s="33" t="str">
        <f>IF(squadre!Q9=0, AQ9, "-")</f>
        <v>-</v>
      </c>
      <c r="CL9" s="33" t="str">
        <f>IF(squadre!R9=0, AR9, "-")</f>
        <v>-</v>
      </c>
      <c r="CM9" s="33">
        <f>IF(squadre!S9=0, AS9, "-")</f>
        <v>2</v>
      </c>
      <c r="CN9" s="33" t="str">
        <f>IF(squadre!T9=0, AT9, "-")</f>
        <v>-</v>
      </c>
      <c r="CO9" s="33" t="str">
        <f>IF(squadre!U9=0, AU9, "-")</f>
        <v>-</v>
      </c>
      <c r="CP9" s="33">
        <f>IF(squadre!V9=0, AV9, "-")</f>
        <v>2</v>
      </c>
    </row>
    <row r="10" spans="2:94" x14ac:dyDescent="0.25">
      <c r="B10" s="11">
        <v>8</v>
      </c>
      <c r="C10" s="2">
        <v>6</v>
      </c>
      <c r="D10" s="12">
        <v>6</v>
      </c>
      <c r="E10" s="12">
        <v>6</v>
      </c>
      <c r="F10" s="12">
        <v>6</v>
      </c>
      <c r="G10" s="12">
        <v>6</v>
      </c>
      <c r="H10" s="12">
        <v>6</v>
      </c>
      <c r="I10" s="12">
        <v>5.5</v>
      </c>
      <c r="J10" s="12">
        <v>6</v>
      </c>
      <c r="K10" s="12">
        <v>6</v>
      </c>
      <c r="L10" s="12">
        <v>5.5</v>
      </c>
      <c r="M10" s="12">
        <v>4.5</v>
      </c>
      <c r="N10" s="12">
        <v>6</v>
      </c>
      <c r="O10" s="12">
        <v>7</v>
      </c>
      <c r="P10" s="12">
        <v>6</v>
      </c>
      <c r="Q10" s="12">
        <v>6</v>
      </c>
      <c r="R10" s="12">
        <v>6</v>
      </c>
      <c r="S10" s="12">
        <v>6</v>
      </c>
      <c r="T10" s="12">
        <v>6.5</v>
      </c>
      <c r="U10" s="12">
        <v>7.5</v>
      </c>
      <c r="V10" s="12">
        <v>6</v>
      </c>
      <c r="AB10" s="11">
        <v>8</v>
      </c>
      <c r="AC10" s="33">
        <v>1</v>
      </c>
      <c r="AD10" s="33">
        <v>1</v>
      </c>
      <c r="AE10" s="33">
        <v>0</v>
      </c>
      <c r="AF10" s="33">
        <v>2</v>
      </c>
      <c r="AG10" s="33">
        <v>1</v>
      </c>
      <c r="AH10" s="33">
        <v>1</v>
      </c>
      <c r="AI10" s="33">
        <v>4</v>
      </c>
      <c r="AJ10" s="33">
        <v>0</v>
      </c>
      <c r="AK10" s="33">
        <v>0</v>
      </c>
      <c r="AL10" s="33">
        <v>2</v>
      </c>
      <c r="AM10" s="33">
        <v>3</v>
      </c>
      <c r="AN10" s="33">
        <v>2</v>
      </c>
      <c r="AO10" s="33">
        <v>0</v>
      </c>
      <c r="AP10" s="33">
        <v>1</v>
      </c>
      <c r="AQ10" s="33">
        <v>1</v>
      </c>
      <c r="AR10" s="33">
        <v>2</v>
      </c>
      <c r="AS10" s="33">
        <v>2</v>
      </c>
      <c r="AT10" s="33">
        <v>2</v>
      </c>
      <c r="AU10" s="33">
        <v>0</v>
      </c>
      <c r="AV10" s="33">
        <v>0</v>
      </c>
      <c r="AY10" s="11">
        <v>8</v>
      </c>
      <c r="AZ10" s="33">
        <f>IF(squadre!C10=1, AC10, "-")</f>
        <v>1</v>
      </c>
      <c r="BA10" s="33" t="str">
        <f>IF(squadre!D10=1, AD10, "-")</f>
        <v>-</v>
      </c>
      <c r="BB10" s="33">
        <f>IF(squadre!E10=1, AE10, "-")</f>
        <v>0</v>
      </c>
      <c r="BC10" s="33" t="str">
        <f>IF(squadre!F10=1, AF10, "-")</f>
        <v>-</v>
      </c>
      <c r="BD10" s="33">
        <f>IF(squadre!G10=1, AG10, "-")</f>
        <v>1</v>
      </c>
      <c r="BE10" s="33" t="str">
        <f>IF(squadre!H10=1, AH10, "-")</f>
        <v>-</v>
      </c>
      <c r="BF10" s="33">
        <f>IF(squadre!I10=1, AI10, "-")</f>
        <v>4</v>
      </c>
      <c r="BG10" s="33">
        <f>IF(squadre!J10=1, AJ10, "-")</f>
        <v>0</v>
      </c>
      <c r="BH10" s="33">
        <f>IF(squadre!K10=1, AK10, "-")</f>
        <v>0</v>
      </c>
      <c r="BI10" s="33">
        <f>IF(squadre!L10=1, AL10, "-")</f>
        <v>2</v>
      </c>
      <c r="BJ10" s="33" t="str">
        <f>IF(squadre!M10=1, AM10, "-")</f>
        <v>-</v>
      </c>
      <c r="BK10" s="33" t="str">
        <f>IF(squadre!N10=1, AN10, "-")</f>
        <v>-</v>
      </c>
      <c r="BL10" s="33">
        <f>IF(squadre!O10=1, AO10, "-")</f>
        <v>0</v>
      </c>
      <c r="BM10" s="33">
        <f>IF(squadre!P10=1, AP10, "-")</f>
        <v>1</v>
      </c>
      <c r="BN10" s="33" t="str">
        <f>IF(squadre!Q10=1, AQ10, "-")</f>
        <v>-</v>
      </c>
      <c r="BO10" s="33" t="str">
        <f>IF(squadre!R10=1, AR10, "-")</f>
        <v>-</v>
      </c>
      <c r="BP10" s="33" t="str">
        <f>IF(squadre!S10=1, AS10, "-")</f>
        <v>-</v>
      </c>
      <c r="BQ10" s="33" t="str">
        <f>IF(squadre!T10=1, AT10, "-")</f>
        <v>-</v>
      </c>
      <c r="BR10" s="33" t="str">
        <f>IF(squadre!U10=1, AU10, "-")</f>
        <v>-</v>
      </c>
      <c r="BS10" s="33">
        <f>IF(squadre!V10=1, AV10, "-")</f>
        <v>0</v>
      </c>
      <c r="BV10" s="11">
        <v>8</v>
      </c>
      <c r="BW10" s="33" t="str">
        <f>IF(squadre!C10=0, AC10, "-")</f>
        <v>-</v>
      </c>
      <c r="BX10" s="33">
        <f>IF(squadre!D10=0, AD10, "-")</f>
        <v>1</v>
      </c>
      <c r="BY10" s="33" t="str">
        <f>IF(squadre!E10=0, AE10, "-")</f>
        <v>-</v>
      </c>
      <c r="BZ10" s="33">
        <f>IF(squadre!F10=0, AF10, "-")</f>
        <v>2</v>
      </c>
      <c r="CA10" s="33" t="str">
        <f>IF(squadre!G10=0, AG10, "-")</f>
        <v>-</v>
      </c>
      <c r="CB10" s="33">
        <f>IF(squadre!H10=0, AH10, "-")</f>
        <v>1</v>
      </c>
      <c r="CC10" s="33" t="str">
        <f>IF(squadre!I10=0, AI10, "-")</f>
        <v>-</v>
      </c>
      <c r="CD10" s="33" t="str">
        <f>IF(squadre!J10=0, AJ10, "-")</f>
        <v>-</v>
      </c>
      <c r="CE10" s="33" t="str">
        <f>IF(squadre!K10=0, AK10, "-")</f>
        <v>-</v>
      </c>
      <c r="CF10" s="33" t="str">
        <f>IF(squadre!L10=0, AL10, "-")</f>
        <v>-</v>
      </c>
      <c r="CG10" s="33">
        <f>IF(squadre!M10=0, AM10, "-")</f>
        <v>3</v>
      </c>
      <c r="CH10" s="33">
        <f>IF(squadre!N10=0, AN10, "-")</f>
        <v>2</v>
      </c>
      <c r="CI10" s="33" t="str">
        <f>IF(squadre!O10=0, AO10, "-")</f>
        <v>-</v>
      </c>
      <c r="CJ10" s="33" t="str">
        <f>IF(squadre!P10=0, AP10, "-")</f>
        <v>-</v>
      </c>
      <c r="CK10" s="33">
        <f>IF(squadre!Q10=0, AQ10, "-")</f>
        <v>1</v>
      </c>
      <c r="CL10" s="33">
        <f>IF(squadre!R10=0, AR10, "-")</f>
        <v>2</v>
      </c>
      <c r="CM10" s="33">
        <f>IF(squadre!S10=0, AS10, "-")</f>
        <v>2</v>
      </c>
      <c r="CN10" s="33">
        <f>IF(squadre!T10=0, AT10, "-")</f>
        <v>2</v>
      </c>
      <c r="CO10" s="33">
        <f>IF(squadre!U10=0, AU10, "-")</f>
        <v>0</v>
      </c>
      <c r="CP10" s="33" t="str">
        <f>IF(squadre!V10=0, AV10, "-")</f>
        <v>-</v>
      </c>
    </row>
    <row r="11" spans="2:94" x14ac:dyDescent="0.25">
      <c r="B11" s="11">
        <v>9</v>
      </c>
      <c r="C11" s="2">
        <v>7</v>
      </c>
      <c r="D11" s="12">
        <v>5.5</v>
      </c>
      <c r="E11" s="12">
        <v>6</v>
      </c>
      <c r="F11" s="12">
        <v>7.5</v>
      </c>
      <c r="G11" s="12">
        <v>6.5</v>
      </c>
      <c r="H11" s="12">
        <v>6</v>
      </c>
      <c r="I11" s="12">
        <v>6</v>
      </c>
      <c r="J11" s="12">
        <v>5.5</v>
      </c>
      <c r="K11" s="12">
        <v>6</v>
      </c>
      <c r="L11" s="12">
        <v>6.5</v>
      </c>
      <c r="M11" s="12">
        <v>6</v>
      </c>
      <c r="N11" s="12">
        <v>6</v>
      </c>
      <c r="O11" s="12">
        <v>6</v>
      </c>
      <c r="P11" s="12">
        <v>6</v>
      </c>
      <c r="Q11" s="12">
        <v>6.5</v>
      </c>
      <c r="R11" s="12">
        <v>5.5</v>
      </c>
      <c r="S11" s="12">
        <v>6.5</v>
      </c>
      <c r="T11" s="12">
        <v>6.5</v>
      </c>
      <c r="U11" s="12">
        <v>6</v>
      </c>
      <c r="V11" s="12">
        <v>6</v>
      </c>
      <c r="AB11" s="11">
        <v>9</v>
      </c>
      <c r="AC11" s="33">
        <v>0</v>
      </c>
      <c r="AD11" s="33">
        <v>3</v>
      </c>
      <c r="AE11" s="33">
        <v>0</v>
      </c>
      <c r="AF11" s="33">
        <v>1</v>
      </c>
      <c r="AG11" s="33">
        <v>1</v>
      </c>
      <c r="AH11" s="33">
        <v>0</v>
      </c>
      <c r="AI11" s="33">
        <v>1</v>
      </c>
      <c r="AJ11" s="33">
        <v>1</v>
      </c>
      <c r="AK11" s="33">
        <v>0</v>
      </c>
      <c r="AL11" s="33">
        <v>2</v>
      </c>
      <c r="AM11" s="33">
        <v>0</v>
      </c>
      <c r="AN11" s="33">
        <v>0</v>
      </c>
      <c r="AO11" s="33">
        <v>0</v>
      </c>
      <c r="AP11" s="33">
        <v>1</v>
      </c>
      <c r="AQ11" s="33">
        <v>0</v>
      </c>
      <c r="AR11" s="33">
        <v>3</v>
      </c>
      <c r="AS11" s="33">
        <v>1</v>
      </c>
      <c r="AT11" s="33">
        <v>0</v>
      </c>
      <c r="AU11" s="33">
        <v>3</v>
      </c>
      <c r="AV11" s="33">
        <v>2</v>
      </c>
      <c r="AY11" s="11">
        <v>9</v>
      </c>
      <c r="AZ11" s="33" t="str">
        <f>IF(squadre!C11=1, AC11, "-")</f>
        <v>-</v>
      </c>
      <c r="BA11" s="33">
        <f>IF(squadre!D11=1, AD11, "-")</f>
        <v>3</v>
      </c>
      <c r="BB11" s="33" t="str">
        <f>IF(squadre!E11=1, AE11, "-")</f>
        <v>-</v>
      </c>
      <c r="BC11" s="33">
        <f>IF(squadre!F11=1, AF11, "-")</f>
        <v>1</v>
      </c>
      <c r="BD11" s="33" t="str">
        <f>IF(squadre!G11=1, AG11, "-")</f>
        <v>-</v>
      </c>
      <c r="BE11" s="33">
        <f>IF(squadre!H11=1, AH11, "-")</f>
        <v>0</v>
      </c>
      <c r="BF11" s="33" t="str">
        <f>IF(squadre!I11=1, AI11, "-")</f>
        <v>-</v>
      </c>
      <c r="BG11" s="33" t="str">
        <f>IF(squadre!J11=1, AJ11, "-")</f>
        <v>-</v>
      </c>
      <c r="BH11" s="33" t="str">
        <f>IF(squadre!K11=1, AK11, "-")</f>
        <v>-</v>
      </c>
      <c r="BI11" s="33" t="str">
        <f>IF(squadre!L11=1, AL11, "-")</f>
        <v>-</v>
      </c>
      <c r="BJ11" s="33">
        <f>IF(squadre!M11=1, AM11, "-")</f>
        <v>0</v>
      </c>
      <c r="BK11" s="33">
        <f>IF(squadre!N11=1, AN11, "-")</f>
        <v>0</v>
      </c>
      <c r="BL11" s="33" t="str">
        <f>IF(squadre!O11=1, AO11, "-")</f>
        <v>-</v>
      </c>
      <c r="BM11" s="33" t="str">
        <f>IF(squadre!P11=1, AP11, "-")</f>
        <v>-</v>
      </c>
      <c r="BN11" s="33">
        <f>IF(squadre!Q11=1, AQ11, "-")</f>
        <v>0</v>
      </c>
      <c r="BO11" s="33">
        <f>IF(squadre!R11=1, AR11, "-")</f>
        <v>3</v>
      </c>
      <c r="BP11" s="33">
        <f>IF(squadre!S11=1, AS11, "-")</f>
        <v>1</v>
      </c>
      <c r="BQ11" s="33">
        <f>IF(squadre!T11=1, AT11, "-")</f>
        <v>0</v>
      </c>
      <c r="BR11" s="33">
        <f>IF(squadre!U11=1, AU11, "-")</f>
        <v>3</v>
      </c>
      <c r="BS11" s="33" t="str">
        <f>IF(squadre!V11=1, AV11, "-")</f>
        <v>-</v>
      </c>
      <c r="BV11" s="11">
        <v>9</v>
      </c>
      <c r="BW11" s="33">
        <f>IF(squadre!C11=0, AC11, "-")</f>
        <v>0</v>
      </c>
      <c r="BX11" s="33" t="str">
        <f>IF(squadre!D11=0, AD11, "-")</f>
        <v>-</v>
      </c>
      <c r="BY11" s="33">
        <f>IF(squadre!E11=0, AE11, "-")</f>
        <v>0</v>
      </c>
      <c r="BZ11" s="33" t="str">
        <f>IF(squadre!F11=0, AF11, "-")</f>
        <v>-</v>
      </c>
      <c r="CA11" s="33">
        <f>IF(squadre!G11=0, AG11, "-")</f>
        <v>1</v>
      </c>
      <c r="CB11" s="33" t="str">
        <f>IF(squadre!H11=0, AH11, "-")</f>
        <v>-</v>
      </c>
      <c r="CC11" s="33">
        <f>IF(squadre!I11=0, AI11, "-")</f>
        <v>1</v>
      </c>
      <c r="CD11" s="33">
        <f>IF(squadre!J11=0, AJ11, "-")</f>
        <v>1</v>
      </c>
      <c r="CE11" s="33">
        <f>IF(squadre!K11=0, AK11, "-")</f>
        <v>0</v>
      </c>
      <c r="CF11" s="33">
        <f>IF(squadre!L11=0, AL11, "-")</f>
        <v>2</v>
      </c>
      <c r="CG11" s="33" t="str">
        <f>IF(squadre!M11=0, AM11, "-")</f>
        <v>-</v>
      </c>
      <c r="CH11" s="33" t="str">
        <f>IF(squadre!N11=0, AN11, "-")</f>
        <v>-</v>
      </c>
      <c r="CI11" s="33">
        <f>IF(squadre!O11=0, AO11, "-")</f>
        <v>0</v>
      </c>
      <c r="CJ11" s="33">
        <f>IF(squadre!P11=0, AP11, "-")</f>
        <v>1</v>
      </c>
      <c r="CK11" s="33" t="str">
        <f>IF(squadre!Q11=0, AQ11, "-")</f>
        <v>-</v>
      </c>
      <c r="CL11" s="33" t="str">
        <f>IF(squadre!R11=0, AR11, "-")</f>
        <v>-</v>
      </c>
      <c r="CM11" s="33" t="str">
        <f>IF(squadre!S11=0, AS11, "-")</f>
        <v>-</v>
      </c>
      <c r="CN11" s="33" t="str">
        <f>IF(squadre!T11=0, AT11, "-")</f>
        <v>-</v>
      </c>
      <c r="CO11" s="33" t="str">
        <f>IF(squadre!U11=0, AU11, "-")</f>
        <v>-</v>
      </c>
      <c r="CP11" s="33">
        <f>IF(squadre!V11=0, AV11, "-")</f>
        <v>2</v>
      </c>
    </row>
    <row r="12" spans="2:94" x14ac:dyDescent="0.25">
      <c r="B12" s="11">
        <v>10</v>
      </c>
      <c r="C12" s="2">
        <v>7</v>
      </c>
      <c r="D12" s="12">
        <v>6.5</v>
      </c>
      <c r="E12" s="12">
        <v>6.5</v>
      </c>
      <c r="F12" s="12">
        <v>6</v>
      </c>
      <c r="G12" s="12">
        <v>6</v>
      </c>
      <c r="H12" s="12">
        <v>6</v>
      </c>
      <c r="I12" s="12">
        <v>6</v>
      </c>
      <c r="J12" s="12">
        <v>6</v>
      </c>
      <c r="K12" s="12">
        <v>6</v>
      </c>
      <c r="L12" s="12">
        <v>6</v>
      </c>
      <c r="M12" s="12">
        <v>5.5</v>
      </c>
      <c r="N12" s="12">
        <v>6</v>
      </c>
      <c r="O12" s="12">
        <v>6</v>
      </c>
      <c r="P12" s="12">
        <v>6.5</v>
      </c>
      <c r="Q12" s="12">
        <v>7</v>
      </c>
      <c r="R12" s="12">
        <v>6.5</v>
      </c>
      <c r="S12" s="12">
        <v>5</v>
      </c>
      <c r="T12" s="12">
        <v>7</v>
      </c>
      <c r="U12" s="12">
        <v>6</v>
      </c>
      <c r="V12" s="12">
        <v>4.5</v>
      </c>
      <c r="AB12" s="11">
        <v>10</v>
      </c>
      <c r="AC12" s="33">
        <v>0</v>
      </c>
      <c r="AD12" s="33">
        <v>2</v>
      </c>
      <c r="AE12" s="33">
        <v>2</v>
      </c>
      <c r="AF12" s="33">
        <v>2</v>
      </c>
      <c r="AG12" s="33">
        <v>0</v>
      </c>
      <c r="AH12" s="33">
        <v>0</v>
      </c>
      <c r="AI12" s="33">
        <v>1</v>
      </c>
      <c r="AJ12" s="33">
        <v>2</v>
      </c>
      <c r="AK12" s="33">
        <v>1</v>
      </c>
      <c r="AL12" s="33">
        <v>1</v>
      </c>
      <c r="AM12" s="33">
        <v>2</v>
      </c>
      <c r="AN12" s="33">
        <v>1</v>
      </c>
      <c r="AO12" s="33">
        <v>2</v>
      </c>
      <c r="AP12" s="33">
        <v>2</v>
      </c>
      <c r="AQ12" s="33">
        <v>2</v>
      </c>
      <c r="AR12" s="33">
        <v>3</v>
      </c>
      <c r="AS12" s="33">
        <v>3</v>
      </c>
      <c r="AT12" s="33">
        <v>4</v>
      </c>
      <c r="AU12" s="33">
        <v>1</v>
      </c>
      <c r="AV12" s="33">
        <v>2</v>
      </c>
      <c r="AY12" s="11">
        <v>10</v>
      </c>
      <c r="AZ12" s="33">
        <f>IF(squadre!C12=1, AC12, "-")</f>
        <v>0</v>
      </c>
      <c r="BA12" s="33" t="str">
        <f>IF(squadre!D12=1, AD12, "-")</f>
        <v>-</v>
      </c>
      <c r="BB12" s="33">
        <f>IF(squadre!E12=1, AE12, "-")</f>
        <v>2</v>
      </c>
      <c r="BC12" s="33" t="str">
        <f>IF(squadre!F12=1, AF12, "-")</f>
        <v>-</v>
      </c>
      <c r="BD12" s="33">
        <f>IF(squadre!G12=1, AG12, "-")</f>
        <v>0</v>
      </c>
      <c r="BE12" s="33" t="str">
        <f>IF(squadre!H12=1, AH12, "-")</f>
        <v>-</v>
      </c>
      <c r="BF12" s="33">
        <f>IF(squadre!I12=1, AI12, "-")</f>
        <v>1</v>
      </c>
      <c r="BG12" s="33">
        <f>IF(squadre!J12=1, AJ12, "-")</f>
        <v>2</v>
      </c>
      <c r="BH12" s="33">
        <f>IF(squadre!K12=1, AK12, "-")</f>
        <v>1</v>
      </c>
      <c r="BI12" s="33">
        <f>IF(squadre!L12=1, AL12, "-")</f>
        <v>1</v>
      </c>
      <c r="BJ12" s="33" t="str">
        <f>IF(squadre!M12=1, AM12, "-")</f>
        <v>-</v>
      </c>
      <c r="BK12" s="33" t="str">
        <f>IF(squadre!N12=1, AN12, "-")</f>
        <v>-</v>
      </c>
      <c r="BL12" s="33">
        <f>IF(squadre!O12=1, AO12, "-")</f>
        <v>2</v>
      </c>
      <c r="BM12" s="33">
        <f>IF(squadre!P12=1, AP12, "-")</f>
        <v>2</v>
      </c>
      <c r="BN12" s="33" t="str">
        <f>IF(squadre!Q12=1, AQ12, "-")</f>
        <v>-</v>
      </c>
      <c r="BO12" s="33" t="str">
        <f>IF(squadre!R12=1, AR12, "-")</f>
        <v>-</v>
      </c>
      <c r="BP12" s="33" t="str">
        <f>IF(squadre!S12=1, AS12, "-")</f>
        <v>-</v>
      </c>
      <c r="BQ12" s="33" t="str">
        <f>IF(squadre!T12=1, AT12, "-")</f>
        <v>-</v>
      </c>
      <c r="BR12" s="33" t="str">
        <f>IF(squadre!U12=1, AU12, "-")</f>
        <v>-</v>
      </c>
      <c r="BS12" s="33">
        <f>IF(squadre!V12=1, AV12, "-")</f>
        <v>2</v>
      </c>
      <c r="BV12" s="11">
        <v>10</v>
      </c>
      <c r="BW12" s="33" t="str">
        <f>IF(squadre!C12=0, AC12, "-")</f>
        <v>-</v>
      </c>
      <c r="BX12" s="33">
        <f>IF(squadre!D12=0, AD12, "-")</f>
        <v>2</v>
      </c>
      <c r="BY12" s="33" t="str">
        <f>IF(squadre!E12=0, AE12, "-")</f>
        <v>-</v>
      </c>
      <c r="BZ12" s="33">
        <f>IF(squadre!F12=0, AF12, "-")</f>
        <v>2</v>
      </c>
      <c r="CA12" s="33" t="str">
        <f>IF(squadre!G12=0, AG12, "-")</f>
        <v>-</v>
      </c>
      <c r="CB12" s="33">
        <f>IF(squadre!H12=0, AH12, "-")</f>
        <v>0</v>
      </c>
      <c r="CC12" s="33" t="str">
        <f>IF(squadre!I12=0, AI12, "-")</f>
        <v>-</v>
      </c>
      <c r="CD12" s="33" t="str">
        <f>IF(squadre!J12=0, AJ12, "-")</f>
        <v>-</v>
      </c>
      <c r="CE12" s="33" t="str">
        <f>IF(squadre!K12=0, AK12, "-")</f>
        <v>-</v>
      </c>
      <c r="CF12" s="33" t="str">
        <f>IF(squadre!L12=0, AL12, "-")</f>
        <v>-</v>
      </c>
      <c r="CG12" s="33">
        <f>IF(squadre!M12=0, AM12, "-")</f>
        <v>2</v>
      </c>
      <c r="CH12" s="33">
        <f>IF(squadre!N12=0, AN12, "-")</f>
        <v>1</v>
      </c>
      <c r="CI12" s="33" t="str">
        <f>IF(squadre!O12=0, AO12, "-")</f>
        <v>-</v>
      </c>
      <c r="CJ12" s="33" t="str">
        <f>IF(squadre!P12=0, AP12, "-")</f>
        <v>-</v>
      </c>
      <c r="CK12" s="33">
        <f>IF(squadre!Q12=0, AQ12, "-")</f>
        <v>2</v>
      </c>
      <c r="CL12" s="33">
        <f>IF(squadre!R12=0, AR12, "-")</f>
        <v>3</v>
      </c>
      <c r="CM12" s="33">
        <f>IF(squadre!S12=0, AS12, "-")</f>
        <v>3</v>
      </c>
      <c r="CN12" s="33">
        <f>IF(squadre!T12=0, AT12, "-")</f>
        <v>4</v>
      </c>
      <c r="CO12" s="33">
        <f>IF(squadre!U12=0, AU12, "-")</f>
        <v>1</v>
      </c>
      <c r="CP12" s="33" t="str">
        <f>IF(squadre!V12=0, AV12, "-")</f>
        <v>-</v>
      </c>
    </row>
    <row r="13" spans="2:94" x14ac:dyDescent="0.25">
      <c r="B13" s="11">
        <v>11</v>
      </c>
      <c r="C13" s="2">
        <v>6</v>
      </c>
      <c r="D13" s="12">
        <v>6</v>
      </c>
      <c r="E13" s="12">
        <v>5.5</v>
      </c>
      <c r="F13" s="12">
        <v>6.5</v>
      </c>
      <c r="G13" s="12">
        <v>5</v>
      </c>
      <c r="H13" s="12">
        <v>6</v>
      </c>
      <c r="I13" s="12">
        <v>6</v>
      </c>
      <c r="J13" s="12">
        <v>7</v>
      </c>
      <c r="K13" s="12">
        <v>5.5</v>
      </c>
      <c r="L13" s="12">
        <v>4.5</v>
      </c>
      <c r="M13" s="12">
        <v>6</v>
      </c>
      <c r="N13" s="12">
        <v>6</v>
      </c>
      <c r="O13" s="12">
        <v>5</v>
      </c>
      <c r="P13" s="12">
        <v>6</v>
      </c>
      <c r="Q13" s="12">
        <v>6.5</v>
      </c>
      <c r="R13" s="12">
        <v>6.5</v>
      </c>
      <c r="S13" s="12">
        <v>6</v>
      </c>
      <c r="T13" s="12">
        <v>6</v>
      </c>
      <c r="U13" s="12">
        <v>5</v>
      </c>
      <c r="V13" s="12">
        <v>6</v>
      </c>
      <c r="AB13" s="11">
        <v>11</v>
      </c>
      <c r="AC13" s="33">
        <v>1</v>
      </c>
      <c r="AD13" s="33">
        <v>1</v>
      </c>
      <c r="AE13" s="33">
        <v>4</v>
      </c>
      <c r="AF13" s="33">
        <v>0</v>
      </c>
      <c r="AG13" s="33">
        <v>5</v>
      </c>
      <c r="AH13" s="33">
        <v>1</v>
      </c>
      <c r="AI13" s="33">
        <v>1</v>
      </c>
      <c r="AJ13" s="33">
        <v>1</v>
      </c>
      <c r="AK13" s="33">
        <v>3</v>
      </c>
      <c r="AL13" s="33">
        <v>4</v>
      </c>
      <c r="AM13" s="33">
        <v>1</v>
      </c>
      <c r="AN13" s="33">
        <v>1</v>
      </c>
      <c r="AO13" s="33">
        <v>4</v>
      </c>
      <c r="AP13" s="33">
        <v>2</v>
      </c>
      <c r="AQ13" s="33">
        <v>0</v>
      </c>
      <c r="AR13" s="33">
        <v>1</v>
      </c>
      <c r="AS13" s="33">
        <v>2</v>
      </c>
      <c r="AT13" s="33">
        <v>0</v>
      </c>
      <c r="AU13" s="33">
        <v>1</v>
      </c>
      <c r="AV13" s="33">
        <v>1</v>
      </c>
      <c r="AY13" s="11">
        <v>11</v>
      </c>
      <c r="AZ13" s="33" t="str">
        <f>IF(squadre!C13=1, AC13, "-")</f>
        <v>-</v>
      </c>
      <c r="BA13" s="33">
        <f>IF(squadre!D13=1, AD13, "-")</f>
        <v>1</v>
      </c>
      <c r="BB13" s="33" t="str">
        <f>IF(squadre!E13=1, AE13, "-")</f>
        <v>-</v>
      </c>
      <c r="BC13" s="33">
        <f>IF(squadre!F13=1, AF13, "-")</f>
        <v>0</v>
      </c>
      <c r="BD13" s="33" t="str">
        <f>IF(squadre!G13=1, AG13, "-")</f>
        <v>-</v>
      </c>
      <c r="BE13" s="33">
        <f>IF(squadre!H13=1, AH13, "-")</f>
        <v>1</v>
      </c>
      <c r="BF13" s="33" t="str">
        <f>IF(squadre!I13=1, AI13, "-")</f>
        <v>-</v>
      </c>
      <c r="BG13" s="33" t="str">
        <f>IF(squadre!J13=1, AJ13, "-")</f>
        <v>-</v>
      </c>
      <c r="BH13" s="33">
        <f>IF(squadre!K13=1, AK13, "-")</f>
        <v>3</v>
      </c>
      <c r="BI13" s="33" t="str">
        <f>IF(squadre!L13=1, AL13, "-")</f>
        <v>-</v>
      </c>
      <c r="BJ13" s="33">
        <f>IF(squadre!M13=1, AM13, "-")</f>
        <v>1</v>
      </c>
      <c r="BK13" s="33">
        <f>IF(squadre!N13=1, AN13, "-")</f>
        <v>1</v>
      </c>
      <c r="BL13" s="33" t="str">
        <f>IF(squadre!O13=1, AO13, "-")</f>
        <v>-</v>
      </c>
      <c r="BM13" s="33" t="str">
        <f>IF(squadre!P13=1, AP13, "-")</f>
        <v>-</v>
      </c>
      <c r="BN13" s="33">
        <f>IF(squadre!Q13=1, AQ13, "-")</f>
        <v>0</v>
      </c>
      <c r="BO13" s="33">
        <f>IF(squadre!R13=1, AR13, "-")</f>
        <v>1</v>
      </c>
      <c r="BP13" s="33">
        <f>IF(squadre!S13=1, AS13, "-")</f>
        <v>2</v>
      </c>
      <c r="BQ13" s="33">
        <f>IF(squadre!T13=1, AT13, "-")</f>
        <v>0</v>
      </c>
      <c r="BR13" s="33" t="str">
        <f>IF(squadre!U13=1, AU13, "-")</f>
        <v>-</v>
      </c>
      <c r="BS13" s="33" t="str">
        <f>IF(squadre!V13=1, AV13, "-")</f>
        <v>-</v>
      </c>
      <c r="BV13" s="11">
        <v>11</v>
      </c>
      <c r="BW13" s="33">
        <f>IF(squadre!C13=0, AC13, "-")</f>
        <v>1</v>
      </c>
      <c r="BX13" s="33" t="str">
        <f>IF(squadre!D13=0, AD13, "-")</f>
        <v>-</v>
      </c>
      <c r="BY13" s="33">
        <f>IF(squadre!E13=0, AE13, "-")</f>
        <v>4</v>
      </c>
      <c r="BZ13" s="33" t="str">
        <f>IF(squadre!F13=0, AF13, "-")</f>
        <v>-</v>
      </c>
      <c r="CA13" s="33">
        <f>IF(squadre!G13=0, AG13, "-")</f>
        <v>5</v>
      </c>
      <c r="CB13" s="33" t="str">
        <f>IF(squadre!H13=0, AH13, "-")</f>
        <v>-</v>
      </c>
      <c r="CC13" s="33">
        <f>IF(squadre!I13=0, AI13, "-")</f>
        <v>1</v>
      </c>
      <c r="CD13" s="33">
        <f>IF(squadre!J13=0, AJ13, "-")</f>
        <v>1</v>
      </c>
      <c r="CE13" s="33" t="str">
        <f>IF(squadre!K13=0, AK13, "-")</f>
        <v>-</v>
      </c>
      <c r="CF13" s="33">
        <f>IF(squadre!L13=0, AL13, "-")</f>
        <v>4</v>
      </c>
      <c r="CG13" s="33" t="str">
        <f>IF(squadre!M13=0, AM13, "-")</f>
        <v>-</v>
      </c>
      <c r="CH13" s="33" t="str">
        <f>IF(squadre!N13=0, AN13, "-")</f>
        <v>-</v>
      </c>
      <c r="CI13" s="33">
        <f>IF(squadre!O13=0, AO13, "-")</f>
        <v>4</v>
      </c>
      <c r="CJ13" s="33">
        <f>IF(squadre!P13=0, AP13, "-")</f>
        <v>2</v>
      </c>
      <c r="CK13" s="33" t="str">
        <f>IF(squadre!Q13=0, AQ13, "-")</f>
        <v>-</v>
      </c>
      <c r="CL13" s="33" t="str">
        <f>IF(squadre!R13=0, AR13, "-")</f>
        <v>-</v>
      </c>
      <c r="CM13" s="33" t="str">
        <f>IF(squadre!S13=0, AS13, "-")</f>
        <v>-</v>
      </c>
      <c r="CN13" s="33" t="str">
        <f>IF(squadre!T13=0, AT13, "-")</f>
        <v>-</v>
      </c>
      <c r="CO13" s="33">
        <f>IF(squadre!U13=0, AU13, "-")</f>
        <v>1</v>
      </c>
      <c r="CP13" s="33">
        <f>IF(squadre!V13=0, AV13, "-")</f>
        <v>1</v>
      </c>
    </row>
    <row r="14" spans="2:94" x14ac:dyDescent="0.25">
      <c r="B14" s="11">
        <v>12</v>
      </c>
      <c r="C14" s="2">
        <v>6.5</v>
      </c>
      <c r="D14" s="12">
        <v>5.5</v>
      </c>
      <c r="E14" s="12">
        <v>6</v>
      </c>
      <c r="F14" s="12">
        <v>7</v>
      </c>
      <c r="G14" s="12">
        <v>6</v>
      </c>
      <c r="H14" s="12">
        <v>6</v>
      </c>
      <c r="I14" s="12">
        <v>6.5</v>
      </c>
      <c r="J14" s="12">
        <v>6</v>
      </c>
      <c r="K14" s="12">
        <v>6</v>
      </c>
      <c r="L14" s="12">
        <v>5</v>
      </c>
      <c r="M14" s="12">
        <v>6</v>
      </c>
      <c r="N14" s="12">
        <v>6.5</v>
      </c>
      <c r="O14" s="12">
        <v>6</v>
      </c>
      <c r="P14" s="12">
        <v>6.5</v>
      </c>
      <c r="Q14" s="12">
        <v>5</v>
      </c>
      <c r="R14" s="12">
        <v>4.5</v>
      </c>
      <c r="S14" s="12">
        <v>5.5</v>
      </c>
      <c r="T14" s="12">
        <v>6.5</v>
      </c>
      <c r="U14" s="12">
        <v>6</v>
      </c>
      <c r="V14" s="12">
        <v>5</v>
      </c>
      <c r="AB14" s="11">
        <v>12</v>
      </c>
      <c r="AC14" s="33">
        <v>2</v>
      </c>
      <c r="AD14" s="33">
        <v>1</v>
      </c>
      <c r="AE14" s="33">
        <v>0</v>
      </c>
      <c r="AF14" s="33">
        <v>0</v>
      </c>
      <c r="AG14" s="33">
        <v>2</v>
      </c>
      <c r="AH14" s="33">
        <v>1</v>
      </c>
      <c r="AI14" s="33">
        <v>4</v>
      </c>
      <c r="AJ14" s="33">
        <v>3</v>
      </c>
      <c r="AK14" s="33">
        <v>1</v>
      </c>
      <c r="AL14" s="33">
        <v>2</v>
      </c>
      <c r="AM14" s="33">
        <v>3</v>
      </c>
      <c r="AN14" s="33">
        <v>2</v>
      </c>
      <c r="AO14" s="33">
        <v>0</v>
      </c>
      <c r="AP14" s="33">
        <v>0</v>
      </c>
      <c r="AQ14" s="33">
        <v>6</v>
      </c>
      <c r="AR14" s="33">
        <v>3</v>
      </c>
      <c r="AS14" s="33">
        <v>2</v>
      </c>
      <c r="AT14" s="33">
        <v>0</v>
      </c>
      <c r="AU14" s="33">
        <v>0</v>
      </c>
      <c r="AV14" s="33">
        <v>2</v>
      </c>
      <c r="AY14" s="11">
        <v>12</v>
      </c>
      <c r="AZ14" s="33">
        <f>IF(squadre!C14=1, AC14, "-")</f>
        <v>2</v>
      </c>
      <c r="BA14" s="33" t="str">
        <f>IF(squadre!D14=1, AD14, "-")</f>
        <v>-</v>
      </c>
      <c r="BB14" s="33">
        <f>IF(squadre!E14=1, AE14, "-")</f>
        <v>0</v>
      </c>
      <c r="BC14" s="33" t="str">
        <f>IF(squadre!F14=1, AF14, "-")</f>
        <v>-</v>
      </c>
      <c r="BD14" s="33">
        <f>IF(squadre!G14=1, AG14, "-")</f>
        <v>2</v>
      </c>
      <c r="BE14" s="33" t="str">
        <f>IF(squadre!H14=1, AH14, "-")</f>
        <v>-</v>
      </c>
      <c r="BF14" s="33">
        <f>IF(squadre!I14=1, AI14, "-")</f>
        <v>4</v>
      </c>
      <c r="BG14" s="33" t="str">
        <f>IF(squadre!J14=1, AJ14, "-")</f>
        <v>-</v>
      </c>
      <c r="BH14" s="33" t="str">
        <f>IF(squadre!K14=1, AK14, "-")</f>
        <v>-</v>
      </c>
      <c r="BI14" s="33">
        <f>IF(squadre!L14=1, AL14, "-")</f>
        <v>2</v>
      </c>
      <c r="BJ14" s="33">
        <f>IF(squadre!M14=1, AM14, "-")</f>
        <v>3</v>
      </c>
      <c r="BK14" s="33" t="str">
        <f>IF(squadre!N14=1, AN14, "-")</f>
        <v>-</v>
      </c>
      <c r="BL14" s="33">
        <f>IF(squadre!O14=1, AO14, "-")</f>
        <v>0</v>
      </c>
      <c r="BM14" s="33">
        <f>IF(squadre!P14=1, AP14, "-")</f>
        <v>0</v>
      </c>
      <c r="BN14" s="33">
        <f>IF(squadre!Q14=1, AQ14, "-")</f>
        <v>6</v>
      </c>
      <c r="BO14" s="33" t="str">
        <f>IF(squadre!R14=1, AR14, "-")</f>
        <v>-</v>
      </c>
      <c r="BP14" s="33" t="str">
        <f>IF(squadre!S14=1, AS14, "-")</f>
        <v>-</v>
      </c>
      <c r="BQ14" s="33" t="str">
        <f>IF(squadre!T14=1, AT14, "-")</f>
        <v>-</v>
      </c>
      <c r="BR14" s="33">
        <f>IF(squadre!U14=1, AU14, "-")</f>
        <v>0</v>
      </c>
      <c r="BS14" s="33" t="str">
        <f>IF(squadre!V14=1, AV14, "-")</f>
        <v>-</v>
      </c>
      <c r="BV14" s="11">
        <v>12</v>
      </c>
      <c r="BW14" s="33" t="str">
        <f>IF(squadre!C14=0, AC14, "-")</f>
        <v>-</v>
      </c>
      <c r="BX14" s="33">
        <f>IF(squadre!D14=0, AD14, "-")</f>
        <v>1</v>
      </c>
      <c r="BY14" s="33" t="str">
        <f>IF(squadre!E14=0, AE14, "-")</f>
        <v>-</v>
      </c>
      <c r="BZ14" s="33">
        <f>IF(squadre!F14=0, AF14, "-")</f>
        <v>0</v>
      </c>
      <c r="CA14" s="33" t="str">
        <f>IF(squadre!G14=0, AG14, "-")</f>
        <v>-</v>
      </c>
      <c r="CB14" s="33">
        <f>IF(squadre!H14=0, AH14, "-")</f>
        <v>1</v>
      </c>
      <c r="CC14" s="33" t="str">
        <f>IF(squadre!I14=0, AI14, "-")</f>
        <v>-</v>
      </c>
      <c r="CD14" s="33">
        <f>IF(squadre!J14=0, AJ14, "-")</f>
        <v>3</v>
      </c>
      <c r="CE14" s="33">
        <f>IF(squadre!K14=0, AK14, "-")</f>
        <v>1</v>
      </c>
      <c r="CF14" s="33" t="str">
        <f>IF(squadre!L14=0, AL14, "-")</f>
        <v>-</v>
      </c>
      <c r="CG14" s="33" t="str">
        <f>IF(squadre!M14=0, AM14, "-")</f>
        <v>-</v>
      </c>
      <c r="CH14" s="33">
        <f>IF(squadre!N14=0, AN14, "-")</f>
        <v>2</v>
      </c>
      <c r="CI14" s="33" t="str">
        <f>IF(squadre!O14=0, AO14, "-")</f>
        <v>-</v>
      </c>
      <c r="CJ14" s="33" t="str">
        <f>IF(squadre!P14=0, AP14, "-")</f>
        <v>-</v>
      </c>
      <c r="CK14" s="33" t="str">
        <f>IF(squadre!Q14=0, AQ14, "-")</f>
        <v>-</v>
      </c>
      <c r="CL14" s="33">
        <f>IF(squadre!R14=0, AR14, "-")</f>
        <v>3</v>
      </c>
      <c r="CM14" s="33">
        <f>IF(squadre!S14=0, AS14, "-")</f>
        <v>2</v>
      </c>
      <c r="CN14" s="33">
        <f>IF(squadre!T14=0, AT14, "-")</f>
        <v>0</v>
      </c>
      <c r="CO14" s="33" t="str">
        <f>IF(squadre!U14=0, AU14, "-")</f>
        <v>-</v>
      </c>
      <c r="CP14" s="33">
        <f>IF(squadre!V14=0, AV14, "-")</f>
        <v>2</v>
      </c>
    </row>
    <row r="15" spans="2:94" x14ac:dyDescent="0.25">
      <c r="B15" s="11">
        <v>13</v>
      </c>
      <c r="C15" s="2">
        <v>5</v>
      </c>
      <c r="D15" s="12">
        <v>6</v>
      </c>
      <c r="E15" s="12">
        <v>7.5</v>
      </c>
      <c r="F15" s="12">
        <v>6</v>
      </c>
      <c r="G15" s="12">
        <v>6</v>
      </c>
      <c r="H15" s="12">
        <v>6</v>
      </c>
      <c r="I15" s="12">
        <v>6.5</v>
      </c>
      <c r="J15" s="12">
        <v>7.5</v>
      </c>
      <c r="K15" s="12">
        <v>6</v>
      </c>
      <c r="L15" s="12">
        <v>8</v>
      </c>
      <c r="M15" s="12">
        <v>5</v>
      </c>
      <c r="N15" s="12">
        <v>6</v>
      </c>
      <c r="O15" s="12">
        <v>5</v>
      </c>
      <c r="P15" s="12">
        <v>6</v>
      </c>
      <c r="Q15" s="12">
        <v>7</v>
      </c>
      <c r="R15" s="12">
        <v>6.5</v>
      </c>
      <c r="S15" s="12">
        <v>6.5</v>
      </c>
      <c r="T15" s="12">
        <v>7</v>
      </c>
      <c r="U15" s="12">
        <v>6</v>
      </c>
      <c r="V15" s="12">
        <v>5.5</v>
      </c>
      <c r="AB15" s="11">
        <v>13</v>
      </c>
      <c r="AC15" s="33">
        <v>4</v>
      </c>
      <c r="AD15" s="33">
        <v>0</v>
      </c>
      <c r="AE15" s="33">
        <v>2</v>
      </c>
      <c r="AF15" s="33">
        <v>1</v>
      </c>
      <c r="AG15" s="33">
        <v>2</v>
      </c>
      <c r="AH15" s="33">
        <v>1</v>
      </c>
      <c r="AI15" s="33">
        <v>3</v>
      </c>
      <c r="AJ15" s="33">
        <v>2</v>
      </c>
      <c r="AK15" s="33">
        <v>0</v>
      </c>
      <c r="AL15" s="33">
        <v>0</v>
      </c>
      <c r="AM15" s="33">
        <v>2</v>
      </c>
      <c r="AN15" s="33">
        <v>2</v>
      </c>
      <c r="AO15" s="33">
        <v>3</v>
      </c>
      <c r="AP15" s="33">
        <v>2</v>
      </c>
      <c r="AQ15" s="33">
        <v>1</v>
      </c>
      <c r="AR15" s="33">
        <v>0</v>
      </c>
      <c r="AS15" s="33">
        <v>1</v>
      </c>
      <c r="AT15" s="33">
        <v>0</v>
      </c>
      <c r="AU15" s="33">
        <v>2</v>
      </c>
      <c r="AV15" s="33">
        <v>2</v>
      </c>
      <c r="AY15" s="11">
        <v>13</v>
      </c>
      <c r="AZ15" s="33" t="str">
        <f>IF(squadre!C15=1, AC15, "-")</f>
        <v>-</v>
      </c>
      <c r="BA15" s="33">
        <f>IF(squadre!D15=1, AD15, "-")</f>
        <v>0</v>
      </c>
      <c r="BB15" s="33" t="str">
        <f>IF(squadre!E15=1, AE15, "-")</f>
        <v>-</v>
      </c>
      <c r="BC15" s="33">
        <f>IF(squadre!F15=1, AF15, "-")</f>
        <v>1</v>
      </c>
      <c r="BD15" s="33" t="str">
        <f>IF(squadre!G15=1, AG15, "-")</f>
        <v>-</v>
      </c>
      <c r="BE15" s="33">
        <f>IF(squadre!H15=1, AH15, "-")</f>
        <v>1</v>
      </c>
      <c r="BF15" s="33" t="str">
        <f>IF(squadre!I15=1, AI15, "-")</f>
        <v>-</v>
      </c>
      <c r="BG15" s="33">
        <f>IF(squadre!J15=1, AJ15, "-")</f>
        <v>2</v>
      </c>
      <c r="BH15" s="33">
        <f>IF(squadre!K15=1, AK15, "-")</f>
        <v>0</v>
      </c>
      <c r="BI15" s="33" t="str">
        <f>IF(squadre!L15=1, AL15, "-")</f>
        <v>-</v>
      </c>
      <c r="BJ15" s="33" t="str">
        <f>IF(squadre!M15=1, AM15, "-")</f>
        <v>-</v>
      </c>
      <c r="BK15" s="33">
        <f>IF(squadre!N15=1, AN15, "-")</f>
        <v>2</v>
      </c>
      <c r="BL15" s="33" t="str">
        <f>IF(squadre!O15=1, AO15, "-")</f>
        <v>-</v>
      </c>
      <c r="BM15" s="33" t="str">
        <f>IF(squadre!P15=1, AP15, "-")</f>
        <v>-</v>
      </c>
      <c r="BN15" s="33" t="str">
        <f>IF(squadre!Q15=1, AQ15, "-")</f>
        <v>-</v>
      </c>
      <c r="BO15" s="33">
        <f>IF(squadre!R15=1, AR15, "-")</f>
        <v>0</v>
      </c>
      <c r="BP15" s="33">
        <f>IF(squadre!S15=1, AS15, "-")</f>
        <v>1</v>
      </c>
      <c r="BQ15" s="33">
        <f>IF(squadre!T15=1, AT15, "-")</f>
        <v>0</v>
      </c>
      <c r="BR15" s="33" t="str">
        <f>IF(squadre!U15=1, AU15, "-")</f>
        <v>-</v>
      </c>
      <c r="BS15" s="33">
        <f>IF(squadre!V15=1, AV15, "-")</f>
        <v>2</v>
      </c>
      <c r="BV15" s="11">
        <v>13</v>
      </c>
      <c r="BW15" s="33">
        <f>IF(squadre!C15=0, AC15, "-")</f>
        <v>4</v>
      </c>
      <c r="BX15" s="33" t="str">
        <f>IF(squadre!D15=0, AD15, "-")</f>
        <v>-</v>
      </c>
      <c r="BY15" s="33">
        <f>IF(squadre!E15=0, AE15, "-")</f>
        <v>2</v>
      </c>
      <c r="BZ15" s="33" t="str">
        <f>IF(squadre!F15=0, AF15, "-")</f>
        <v>-</v>
      </c>
      <c r="CA15" s="33">
        <f>IF(squadre!G15=0, AG15, "-")</f>
        <v>2</v>
      </c>
      <c r="CB15" s="33" t="str">
        <f>IF(squadre!H15=0, AH15, "-")</f>
        <v>-</v>
      </c>
      <c r="CC15" s="33">
        <f>IF(squadre!I15=0, AI15, "-")</f>
        <v>3</v>
      </c>
      <c r="CD15" s="33" t="str">
        <f>IF(squadre!J15=0, AJ15, "-")</f>
        <v>-</v>
      </c>
      <c r="CE15" s="33" t="str">
        <f>IF(squadre!K15=0, AK15, "-")</f>
        <v>-</v>
      </c>
      <c r="CF15" s="33">
        <f>IF(squadre!L15=0, AL15, "-")</f>
        <v>0</v>
      </c>
      <c r="CG15" s="33">
        <f>IF(squadre!M15=0, AM15, "-")</f>
        <v>2</v>
      </c>
      <c r="CH15" s="33" t="str">
        <f>IF(squadre!N15=0, AN15, "-")</f>
        <v>-</v>
      </c>
      <c r="CI15" s="33">
        <f>IF(squadre!O15=0, AO15, "-")</f>
        <v>3</v>
      </c>
      <c r="CJ15" s="33">
        <f>IF(squadre!P15=0, AP15, "-")</f>
        <v>2</v>
      </c>
      <c r="CK15" s="33">
        <f>IF(squadre!Q15=0, AQ15, "-")</f>
        <v>1</v>
      </c>
      <c r="CL15" s="33" t="str">
        <f>IF(squadre!R15=0, AR15, "-")</f>
        <v>-</v>
      </c>
      <c r="CM15" s="33" t="str">
        <f>IF(squadre!S15=0, AS15, "-")</f>
        <v>-</v>
      </c>
      <c r="CN15" s="33" t="str">
        <f>IF(squadre!T15=0, AT15, "-")</f>
        <v>-</v>
      </c>
      <c r="CO15" s="33">
        <f>IF(squadre!U15=0, AU15, "-")</f>
        <v>2</v>
      </c>
      <c r="CP15" s="33" t="str">
        <f>IF(squadre!V15=0, AV15, "-")</f>
        <v>-</v>
      </c>
    </row>
    <row r="16" spans="2:94" x14ac:dyDescent="0.25">
      <c r="B16" s="11">
        <v>14</v>
      </c>
      <c r="C16" s="2">
        <v>6</v>
      </c>
      <c r="D16" s="12">
        <v>6</v>
      </c>
      <c r="E16" s="12">
        <v>6</v>
      </c>
      <c r="F16" s="12">
        <v>6</v>
      </c>
      <c r="G16" s="12">
        <v>6.5</v>
      </c>
      <c r="H16" s="12">
        <v>5.5</v>
      </c>
      <c r="I16" s="12">
        <v>7.5</v>
      </c>
      <c r="J16" s="12">
        <v>6.5</v>
      </c>
      <c r="K16" s="12">
        <v>6</v>
      </c>
      <c r="L16" s="12">
        <v>6</v>
      </c>
      <c r="M16" s="12">
        <v>6</v>
      </c>
      <c r="N16" s="12">
        <v>6</v>
      </c>
      <c r="O16" s="12">
        <v>6.5</v>
      </c>
      <c r="P16" s="12">
        <v>7</v>
      </c>
      <c r="Q16" s="12">
        <v>5.5</v>
      </c>
      <c r="R16" s="12">
        <v>6</v>
      </c>
      <c r="S16" s="12">
        <v>6.5</v>
      </c>
      <c r="T16" s="12">
        <v>6</v>
      </c>
      <c r="U16" s="12">
        <v>6</v>
      </c>
      <c r="V16" s="12">
        <v>6.5</v>
      </c>
      <c r="AB16" s="11">
        <v>14</v>
      </c>
      <c r="AC16" s="33">
        <v>1</v>
      </c>
      <c r="AD16" s="33">
        <v>1</v>
      </c>
      <c r="AE16" s="33">
        <v>1</v>
      </c>
      <c r="AF16" s="33">
        <v>3</v>
      </c>
      <c r="AG16" s="33">
        <v>0</v>
      </c>
      <c r="AH16" s="33">
        <v>2</v>
      </c>
      <c r="AI16" s="33">
        <v>0</v>
      </c>
      <c r="AJ16" s="33">
        <v>1</v>
      </c>
      <c r="AK16" s="33">
        <v>1</v>
      </c>
      <c r="AL16" s="33">
        <v>0</v>
      </c>
      <c r="AM16" s="33">
        <v>0</v>
      </c>
      <c r="AN16" s="33">
        <v>0</v>
      </c>
      <c r="AO16" s="33">
        <v>1</v>
      </c>
      <c r="AP16" s="33">
        <v>0</v>
      </c>
      <c r="AQ16" s="33">
        <v>1</v>
      </c>
      <c r="AR16" s="33">
        <v>0</v>
      </c>
      <c r="AS16" s="33">
        <v>0</v>
      </c>
      <c r="AT16" s="33">
        <v>0</v>
      </c>
      <c r="AU16" s="33">
        <v>2</v>
      </c>
      <c r="AV16" s="33">
        <v>3</v>
      </c>
      <c r="AY16" s="11">
        <v>14</v>
      </c>
      <c r="AZ16" s="33">
        <f>IF(squadre!C16=1, AC16, "-")</f>
        <v>1</v>
      </c>
      <c r="BA16" s="33" t="str">
        <f>IF(squadre!D16=1, AD16, "-")</f>
        <v>-</v>
      </c>
      <c r="BB16" s="33">
        <f>IF(squadre!E16=1, AE16, "-")</f>
        <v>1</v>
      </c>
      <c r="BC16" s="33" t="str">
        <f>IF(squadre!F16=1, AF16, "-")</f>
        <v>-</v>
      </c>
      <c r="BD16" s="33">
        <f>IF(squadre!G16=1, AG16, "-")</f>
        <v>0</v>
      </c>
      <c r="BE16" s="33" t="str">
        <f>IF(squadre!H16=1, AH16, "-")</f>
        <v>-</v>
      </c>
      <c r="BF16" s="33" t="str">
        <f>IF(squadre!I16=1, AI16, "-")</f>
        <v>-</v>
      </c>
      <c r="BG16" s="33" t="str">
        <f>IF(squadre!J16=1, AJ16, "-")</f>
        <v>-</v>
      </c>
      <c r="BH16" s="33" t="str">
        <f>IF(squadre!K16=1, AK16, "-")</f>
        <v>-</v>
      </c>
      <c r="BI16" s="33">
        <f>IF(squadre!L16=1, AL16, "-")</f>
        <v>0</v>
      </c>
      <c r="BJ16" s="33">
        <f>IF(squadre!M16=1, AM16, "-")</f>
        <v>0</v>
      </c>
      <c r="BK16" s="33" t="str">
        <f>IF(squadre!N16=1, AN16, "-")</f>
        <v>-</v>
      </c>
      <c r="BL16" s="33">
        <f>IF(squadre!O16=1, AO16, "-")</f>
        <v>1</v>
      </c>
      <c r="BM16" s="33">
        <f>IF(squadre!P16=1, AP16, "-")</f>
        <v>0</v>
      </c>
      <c r="BN16" s="33">
        <f>IF(squadre!Q16=1, AQ16, "-")</f>
        <v>1</v>
      </c>
      <c r="BO16" s="33" t="str">
        <f>IF(squadre!R16=1, AR16, "-")</f>
        <v>-</v>
      </c>
      <c r="BP16" s="33">
        <f>IF(squadre!S16=1, AS16, "-")</f>
        <v>0</v>
      </c>
      <c r="BQ16" s="33" t="str">
        <f>IF(squadre!T16=1, AT16, "-")</f>
        <v>-</v>
      </c>
      <c r="BR16" s="33">
        <f>IF(squadre!U16=1, AU16, "-")</f>
        <v>2</v>
      </c>
      <c r="BS16" s="33" t="str">
        <f>IF(squadre!V16=1, AV16, "-")</f>
        <v>-</v>
      </c>
      <c r="BV16" s="11">
        <v>14</v>
      </c>
      <c r="BW16" s="33" t="str">
        <f>IF(squadre!C16=0, AC16, "-")</f>
        <v>-</v>
      </c>
      <c r="BX16" s="33">
        <f>IF(squadre!D16=0, AD16, "-")</f>
        <v>1</v>
      </c>
      <c r="BY16" s="33" t="str">
        <f>IF(squadre!E16=0, AE16, "-")</f>
        <v>-</v>
      </c>
      <c r="BZ16" s="33">
        <f>IF(squadre!F16=0, AF16, "-")</f>
        <v>3</v>
      </c>
      <c r="CA16" s="33" t="str">
        <f>IF(squadre!G16=0, AG16, "-")</f>
        <v>-</v>
      </c>
      <c r="CB16" s="33">
        <f>IF(squadre!H16=0, AH16, "-")</f>
        <v>2</v>
      </c>
      <c r="CC16" s="33">
        <f>IF(squadre!I16=0, AI16, "-")</f>
        <v>0</v>
      </c>
      <c r="CD16" s="33">
        <f>IF(squadre!J16=0, AJ16, "-")</f>
        <v>1</v>
      </c>
      <c r="CE16" s="33">
        <f>IF(squadre!K16=0, AK16, "-")</f>
        <v>1</v>
      </c>
      <c r="CF16" s="33" t="str">
        <f>IF(squadre!L16=0, AL16, "-")</f>
        <v>-</v>
      </c>
      <c r="CG16" s="33" t="str">
        <f>IF(squadre!M16=0, AM16, "-")</f>
        <v>-</v>
      </c>
      <c r="CH16" s="33">
        <f>IF(squadre!N16=0, AN16, "-")</f>
        <v>0</v>
      </c>
      <c r="CI16" s="33" t="str">
        <f>IF(squadre!O16=0, AO16, "-")</f>
        <v>-</v>
      </c>
      <c r="CJ16" s="33" t="str">
        <f>IF(squadre!P16=0, AP16, "-")</f>
        <v>-</v>
      </c>
      <c r="CK16" s="33" t="str">
        <f>IF(squadre!Q16=0, AQ16, "-")</f>
        <v>-</v>
      </c>
      <c r="CL16" s="33">
        <f>IF(squadre!R16=0, AR16, "-")</f>
        <v>0</v>
      </c>
      <c r="CM16" s="33" t="str">
        <f>IF(squadre!S16=0, AS16, "-")</f>
        <v>-</v>
      </c>
      <c r="CN16" s="33">
        <f>IF(squadre!T16=0, AT16, "-")</f>
        <v>0</v>
      </c>
      <c r="CO16" s="33" t="str">
        <f>IF(squadre!U16=0, AU16, "-")</f>
        <v>-</v>
      </c>
      <c r="CP16" s="33">
        <f>IF(squadre!V16=0, AV16, "-")</f>
        <v>3</v>
      </c>
    </row>
    <row r="17" spans="2:94" x14ac:dyDescent="0.25">
      <c r="B17" s="11">
        <v>15</v>
      </c>
      <c r="C17" s="2">
        <v>6</v>
      </c>
      <c r="D17" s="12">
        <v>5.5</v>
      </c>
      <c r="E17" s="12">
        <v>5.5</v>
      </c>
      <c r="F17" s="12">
        <v>5.5</v>
      </c>
      <c r="G17" s="12">
        <v>6</v>
      </c>
      <c r="H17" s="12">
        <v>6</v>
      </c>
      <c r="I17" s="12">
        <v>5</v>
      </c>
      <c r="J17" s="12">
        <v>6</v>
      </c>
      <c r="K17" s="12">
        <v>6</v>
      </c>
      <c r="L17" s="12">
        <v>7</v>
      </c>
      <c r="M17" s="12">
        <v>6</v>
      </c>
      <c r="N17" s="12">
        <v>6</v>
      </c>
      <c r="O17" s="12">
        <v>6</v>
      </c>
      <c r="P17" s="12">
        <v>6</v>
      </c>
      <c r="Q17" s="12">
        <v>5.5</v>
      </c>
      <c r="R17" s="12">
        <v>6</v>
      </c>
      <c r="S17" s="12">
        <v>6</v>
      </c>
      <c r="T17" s="12">
        <v>6.5</v>
      </c>
      <c r="U17" s="12">
        <v>6</v>
      </c>
      <c r="V17" s="12">
        <v>6</v>
      </c>
      <c r="AB17" s="11">
        <v>15</v>
      </c>
      <c r="AC17" s="33">
        <v>2</v>
      </c>
      <c r="AD17" s="33">
        <v>1</v>
      </c>
      <c r="AE17" s="33">
        <v>4</v>
      </c>
      <c r="AF17" s="33">
        <v>3</v>
      </c>
      <c r="AG17" s="33">
        <v>2</v>
      </c>
      <c r="AH17" s="33">
        <v>2</v>
      </c>
      <c r="AI17" s="33">
        <v>4</v>
      </c>
      <c r="AJ17" s="33">
        <v>0</v>
      </c>
      <c r="AK17" s="33">
        <v>0</v>
      </c>
      <c r="AL17" s="33">
        <v>1</v>
      </c>
      <c r="AM17" s="33">
        <v>1</v>
      </c>
      <c r="AN17" s="33">
        <v>1</v>
      </c>
      <c r="AO17" s="33">
        <v>1</v>
      </c>
      <c r="AP17" s="33">
        <v>2</v>
      </c>
      <c r="AQ17" s="33">
        <v>5</v>
      </c>
      <c r="AR17" s="33">
        <v>1</v>
      </c>
      <c r="AS17" s="33">
        <v>2</v>
      </c>
      <c r="AT17" s="33">
        <v>3</v>
      </c>
      <c r="AU17" s="33">
        <v>3</v>
      </c>
      <c r="AV17" s="33">
        <v>1</v>
      </c>
      <c r="AY17" s="11">
        <v>15</v>
      </c>
      <c r="AZ17" s="33" t="str">
        <f>IF(squadre!C17=1, AC17, "-")</f>
        <v>-</v>
      </c>
      <c r="BA17" s="33">
        <f>IF(squadre!D17=1, AD17, "-")</f>
        <v>1</v>
      </c>
      <c r="BB17" s="33" t="str">
        <f>IF(squadre!E17=1, AE17, "-")</f>
        <v>-</v>
      </c>
      <c r="BC17" s="33">
        <f>IF(squadre!F17=1, AF17, "-")</f>
        <v>3</v>
      </c>
      <c r="BD17" s="33" t="str">
        <f>IF(squadre!G17=1, AG17, "-")</f>
        <v>-</v>
      </c>
      <c r="BE17" s="33">
        <f>IF(squadre!H17=1, AH17, "-")</f>
        <v>2</v>
      </c>
      <c r="BF17" s="33">
        <f>IF(squadre!I17=1, AI17, "-")</f>
        <v>4</v>
      </c>
      <c r="BG17" s="33">
        <f>IF(squadre!J17=1, AJ17, "-")</f>
        <v>0</v>
      </c>
      <c r="BH17" s="33">
        <f>IF(squadre!K17=1, AK17, "-")</f>
        <v>0</v>
      </c>
      <c r="BI17" s="33">
        <f>IF(squadre!L17=1, AL17, "-")</f>
        <v>1</v>
      </c>
      <c r="BJ17" s="33" t="str">
        <f>IF(squadre!M17=1, AM17, "-")</f>
        <v>-</v>
      </c>
      <c r="BK17" s="33">
        <f>IF(squadre!N17=1, AN17, "-")</f>
        <v>1</v>
      </c>
      <c r="BL17" s="33" t="str">
        <f>IF(squadre!O17=1, AO17, "-")</f>
        <v>-</v>
      </c>
      <c r="BM17" s="33" t="str">
        <f>IF(squadre!P17=1, AP17, "-")</f>
        <v>-</v>
      </c>
      <c r="BN17" s="33" t="str">
        <f>IF(squadre!Q17=1, AQ17, "-")</f>
        <v>-</v>
      </c>
      <c r="BO17" s="33" t="str">
        <f>IF(squadre!R17=1, AR17, "-")</f>
        <v>-</v>
      </c>
      <c r="BP17" s="33" t="str">
        <f>IF(squadre!S17=1, AS17, "-")</f>
        <v>-</v>
      </c>
      <c r="BQ17" s="33">
        <f>IF(squadre!T17=1, AT17, "-")</f>
        <v>3</v>
      </c>
      <c r="BR17" s="33" t="str">
        <f>IF(squadre!U17=1, AU17, "-")</f>
        <v>-</v>
      </c>
      <c r="BS17" s="33">
        <f>IF(squadre!V17=1, AV17, "-")</f>
        <v>1</v>
      </c>
      <c r="BV17" s="11">
        <v>15</v>
      </c>
      <c r="BW17" s="33">
        <f>IF(squadre!C17=0, AC17, "-")</f>
        <v>2</v>
      </c>
      <c r="BX17" s="33" t="str">
        <f>IF(squadre!D17=0, AD17, "-")</f>
        <v>-</v>
      </c>
      <c r="BY17" s="33">
        <f>IF(squadre!E17=0, AE17, "-")</f>
        <v>4</v>
      </c>
      <c r="BZ17" s="33" t="str">
        <f>IF(squadre!F17=0, AF17, "-")</f>
        <v>-</v>
      </c>
      <c r="CA17" s="33">
        <f>IF(squadre!G17=0, AG17, "-")</f>
        <v>2</v>
      </c>
      <c r="CB17" s="33" t="str">
        <f>IF(squadre!H17=0, AH17, "-")</f>
        <v>-</v>
      </c>
      <c r="CC17" s="33" t="str">
        <f>IF(squadre!I17=0, AI17, "-")</f>
        <v>-</v>
      </c>
      <c r="CD17" s="33" t="str">
        <f>IF(squadre!J17=0, AJ17, "-")</f>
        <v>-</v>
      </c>
      <c r="CE17" s="33" t="str">
        <f>IF(squadre!K17=0, AK17, "-")</f>
        <v>-</v>
      </c>
      <c r="CF17" s="33" t="str">
        <f>IF(squadre!L17=0, AL17, "-")</f>
        <v>-</v>
      </c>
      <c r="CG17" s="33">
        <f>IF(squadre!M17=0, AM17, "-")</f>
        <v>1</v>
      </c>
      <c r="CH17" s="33" t="str">
        <f>IF(squadre!N17=0, AN17, "-")</f>
        <v>-</v>
      </c>
      <c r="CI17" s="33">
        <f>IF(squadre!O17=0, AO17, "-")</f>
        <v>1</v>
      </c>
      <c r="CJ17" s="33">
        <f>IF(squadre!P17=0, AP17, "-")</f>
        <v>2</v>
      </c>
      <c r="CK17" s="33">
        <f>IF(squadre!Q17=0, AQ17, "-")</f>
        <v>5</v>
      </c>
      <c r="CL17" s="33">
        <f>IF(squadre!R17=0, AR17, "-")</f>
        <v>1</v>
      </c>
      <c r="CM17" s="33">
        <f>IF(squadre!S17=0, AS17, "-")</f>
        <v>2</v>
      </c>
      <c r="CN17" s="33" t="str">
        <f>IF(squadre!T17=0, AT17, "-")</f>
        <v>-</v>
      </c>
      <c r="CO17" s="33">
        <f>IF(squadre!U17=0, AU17, "-")</f>
        <v>3</v>
      </c>
      <c r="CP17" s="33" t="str">
        <f>IF(squadre!V17=0, AV17, "-")</f>
        <v>-</v>
      </c>
    </row>
    <row r="18" spans="2:94" x14ac:dyDescent="0.25">
      <c r="B18" s="11">
        <v>16</v>
      </c>
      <c r="C18" s="2">
        <v>6</v>
      </c>
      <c r="D18" s="12">
        <v>6.5</v>
      </c>
      <c r="E18" s="12">
        <v>5</v>
      </c>
      <c r="F18" s="12">
        <v>6</v>
      </c>
      <c r="G18" s="12">
        <v>8.5</v>
      </c>
      <c r="H18" s="12">
        <v>5</v>
      </c>
      <c r="I18" s="12">
        <v>4.5</v>
      </c>
      <c r="J18" s="12">
        <v>7</v>
      </c>
      <c r="K18" s="12">
        <v>6</v>
      </c>
      <c r="L18" s="12">
        <v>6</v>
      </c>
      <c r="M18" s="12">
        <v>6</v>
      </c>
      <c r="N18" s="12">
        <v>6</v>
      </c>
      <c r="O18" s="12">
        <v>7</v>
      </c>
      <c r="P18" s="12">
        <v>5.5</v>
      </c>
      <c r="Q18" s="12">
        <v>6.5</v>
      </c>
      <c r="R18" s="12">
        <v>6.5</v>
      </c>
      <c r="S18" s="12">
        <v>6.5</v>
      </c>
      <c r="T18" s="12">
        <v>6.5</v>
      </c>
      <c r="U18" s="12">
        <v>4.5</v>
      </c>
      <c r="V18" s="12">
        <v>6.5</v>
      </c>
      <c r="AB18" s="11">
        <v>16</v>
      </c>
      <c r="AC18" s="33">
        <v>1</v>
      </c>
      <c r="AD18" s="33">
        <v>0</v>
      </c>
      <c r="AE18" s="33">
        <v>2</v>
      </c>
      <c r="AF18" s="33">
        <v>1</v>
      </c>
      <c r="AG18" s="33">
        <v>0</v>
      </c>
      <c r="AH18" s="33">
        <v>4</v>
      </c>
      <c r="AI18" s="33">
        <v>2</v>
      </c>
      <c r="AJ18" s="33">
        <v>1</v>
      </c>
      <c r="AK18" s="33">
        <v>0</v>
      </c>
      <c r="AL18" s="33">
        <v>0</v>
      </c>
      <c r="AM18" s="33">
        <v>2</v>
      </c>
      <c r="AN18" s="33">
        <v>2</v>
      </c>
      <c r="AO18" s="33">
        <v>1</v>
      </c>
      <c r="AP18" s="33">
        <v>2</v>
      </c>
      <c r="AQ18" s="33">
        <v>0</v>
      </c>
      <c r="AR18" s="33">
        <v>2</v>
      </c>
      <c r="AS18" s="33">
        <v>2</v>
      </c>
      <c r="AT18" s="33">
        <v>3</v>
      </c>
      <c r="AU18" s="33">
        <v>4</v>
      </c>
      <c r="AV18" s="33">
        <v>0</v>
      </c>
      <c r="AY18" s="11">
        <v>16</v>
      </c>
      <c r="AZ18" s="33">
        <f>IF(squadre!C18=1, AC18, "-")</f>
        <v>1</v>
      </c>
      <c r="BA18" s="33">
        <f>IF(squadre!D18=1, AD18, "-")</f>
        <v>0</v>
      </c>
      <c r="BB18" s="33">
        <f>IF(squadre!E18=1, AE18, "-")</f>
        <v>2</v>
      </c>
      <c r="BC18" s="33" t="str">
        <f>IF(squadre!F18=1, AF18, "-")</f>
        <v>-</v>
      </c>
      <c r="BD18" s="33" t="str">
        <f>IF(squadre!G18=1, AG18, "-")</f>
        <v>-</v>
      </c>
      <c r="BE18" s="33" t="str">
        <f>IF(squadre!H18=1, AH18, "-")</f>
        <v>-</v>
      </c>
      <c r="BF18" s="33" t="str">
        <f>IF(squadre!I18=1, AI18, "-")</f>
        <v>-</v>
      </c>
      <c r="BG18" s="33">
        <f>IF(squadre!J18=1, AJ18, "-")</f>
        <v>1</v>
      </c>
      <c r="BH18" s="33" t="str">
        <f>IF(squadre!K18=1, AK18, "-")</f>
        <v>-</v>
      </c>
      <c r="BI18" s="33" t="str">
        <f>IF(squadre!L18=1, AL18, "-")</f>
        <v>-</v>
      </c>
      <c r="BJ18" s="33" t="str">
        <f>IF(squadre!M18=1, AM18, "-")</f>
        <v>-</v>
      </c>
      <c r="BK18" s="33" t="str">
        <f>IF(squadre!N18=1, AN18, "-")</f>
        <v>-</v>
      </c>
      <c r="BL18" s="33">
        <f>IF(squadre!O18=1, AO18, "-")</f>
        <v>1</v>
      </c>
      <c r="BM18" s="33" t="str">
        <f>IF(squadre!P18=1, AP18, "-")</f>
        <v>-</v>
      </c>
      <c r="BN18" s="33">
        <f>IF(squadre!Q18=1, AQ18, "-")</f>
        <v>0</v>
      </c>
      <c r="BO18" s="33">
        <f>IF(squadre!R18=1, AR18, "-")</f>
        <v>2</v>
      </c>
      <c r="BP18" s="33">
        <f>IF(squadre!S18=1, AS18, "-")</f>
        <v>2</v>
      </c>
      <c r="BQ18" s="33">
        <f>IF(squadre!T18=1, AT18, "-")</f>
        <v>3</v>
      </c>
      <c r="BR18" s="33">
        <f>IF(squadre!U18=1, AU18, "-")</f>
        <v>4</v>
      </c>
      <c r="BS18" s="33" t="str">
        <f>IF(squadre!V18=1, AV18, "-")</f>
        <v>-</v>
      </c>
      <c r="BV18" s="11">
        <v>16</v>
      </c>
      <c r="BW18" s="33" t="str">
        <f>IF(squadre!C18=0, AC18, "-")</f>
        <v>-</v>
      </c>
      <c r="BX18" s="33" t="str">
        <f>IF(squadre!D18=0, AD18, "-")</f>
        <v>-</v>
      </c>
      <c r="BY18" s="33" t="str">
        <f>IF(squadre!E18=0, AE18, "-")</f>
        <v>-</v>
      </c>
      <c r="BZ18" s="33">
        <f>IF(squadre!F18=0, AF18, "-")</f>
        <v>1</v>
      </c>
      <c r="CA18" s="33">
        <f>IF(squadre!G18=0, AG18, "-")</f>
        <v>0</v>
      </c>
      <c r="CB18" s="33">
        <f>IF(squadre!H18=0, AH18, "-")</f>
        <v>4</v>
      </c>
      <c r="CC18" s="33">
        <f>IF(squadre!I18=0, AI18, "-")</f>
        <v>2</v>
      </c>
      <c r="CD18" s="33" t="str">
        <f>IF(squadre!J18=0, AJ18, "-")</f>
        <v>-</v>
      </c>
      <c r="CE18" s="33">
        <f>IF(squadre!K18=0, AK18, "-")</f>
        <v>0</v>
      </c>
      <c r="CF18" s="33">
        <f>IF(squadre!L18=0, AL18, "-")</f>
        <v>0</v>
      </c>
      <c r="CG18" s="33">
        <f>IF(squadre!M18=0, AM18, "-")</f>
        <v>2</v>
      </c>
      <c r="CH18" s="33">
        <f>IF(squadre!N18=0, AN18, "-")</f>
        <v>2</v>
      </c>
      <c r="CI18" s="33" t="str">
        <f>IF(squadre!O18=0, AO18, "-")</f>
        <v>-</v>
      </c>
      <c r="CJ18" s="33">
        <f>IF(squadre!P18=0, AP18, "-")</f>
        <v>2</v>
      </c>
      <c r="CK18" s="33" t="str">
        <f>IF(squadre!Q18=0, AQ18, "-")</f>
        <v>-</v>
      </c>
      <c r="CL18" s="33" t="str">
        <f>IF(squadre!R18=0, AR18, "-")</f>
        <v>-</v>
      </c>
      <c r="CM18" s="33" t="str">
        <f>IF(squadre!S18=0, AS18, "-")</f>
        <v>-</v>
      </c>
      <c r="CN18" s="33" t="str">
        <f>IF(squadre!T18=0, AT18, "-")</f>
        <v>-</v>
      </c>
      <c r="CO18" s="33" t="str">
        <f>IF(squadre!U18=0, AU18, "-")</f>
        <v>-</v>
      </c>
      <c r="CP18" s="33">
        <f>IF(squadre!V18=0, AV18, "-")</f>
        <v>0</v>
      </c>
    </row>
    <row r="19" spans="2:94" x14ac:dyDescent="0.25">
      <c r="B19" s="11">
        <v>17</v>
      </c>
      <c r="C19" s="2">
        <v>6</v>
      </c>
      <c r="D19" s="12">
        <v>6.5</v>
      </c>
      <c r="E19" s="12">
        <v>6</v>
      </c>
      <c r="F19" s="12">
        <v>6</v>
      </c>
      <c r="G19" s="12">
        <v>6.5</v>
      </c>
      <c r="H19" s="12">
        <v>6.5</v>
      </c>
      <c r="I19" s="12">
        <v>5.5</v>
      </c>
      <c r="J19" s="12">
        <v>6</v>
      </c>
      <c r="K19" s="12">
        <v>7</v>
      </c>
      <c r="L19" s="12">
        <v>7</v>
      </c>
      <c r="M19" s="12">
        <v>6</v>
      </c>
      <c r="N19" s="12">
        <v>5</v>
      </c>
      <c r="O19" s="12">
        <v>5</v>
      </c>
      <c r="P19" s="12">
        <v>6</v>
      </c>
      <c r="Q19" s="12">
        <v>6</v>
      </c>
      <c r="R19" s="12">
        <v>6</v>
      </c>
      <c r="S19" s="12">
        <v>5.5</v>
      </c>
      <c r="T19" s="12">
        <v>5</v>
      </c>
      <c r="U19" s="12">
        <v>6.5</v>
      </c>
      <c r="V19" s="12">
        <v>6</v>
      </c>
      <c r="AB19" s="11">
        <v>17</v>
      </c>
      <c r="AC19" s="33">
        <v>3</v>
      </c>
      <c r="AD19" s="33">
        <v>2</v>
      </c>
      <c r="AE19" s="33">
        <v>4</v>
      </c>
      <c r="AF19" s="33">
        <v>1</v>
      </c>
      <c r="AG19" s="33">
        <v>0</v>
      </c>
      <c r="AH19" s="33">
        <v>1</v>
      </c>
      <c r="AI19" s="33">
        <v>1</v>
      </c>
      <c r="AJ19" s="33">
        <v>1</v>
      </c>
      <c r="AK19" s="33">
        <v>0</v>
      </c>
      <c r="AL19" s="33">
        <v>0</v>
      </c>
      <c r="AM19" s="33">
        <v>1</v>
      </c>
      <c r="AN19" s="33">
        <v>3</v>
      </c>
      <c r="AO19" s="33">
        <v>1</v>
      </c>
      <c r="AP19" s="33">
        <v>1</v>
      </c>
      <c r="AQ19" s="33">
        <v>4</v>
      </c>
      <c r="AR19" s="33">
        <v>1</v>
      </c>
      <c r="AS19" s="33">
        <v>3</v>
      </c>
      <c r="AT19" s="33">
        <v>4</v>
      </c>
      <c r="AU19" s="33">
        <v>1</v>
      </c>
      <c r="AV19" s="33">
        <v>1</v>
      </c>
      <c r="AY19" s="11">
        <v>17</v>
      </c>
      <c r="AZ19" s="33" t="str">
        <f>IF(squadre!C19=1, AC19, "-")</f>
        <v>-</v>
      </c>
      <c r="BA19" s="33" t="str">
        <f>IF(squadre!D19=1, AD19, "-")</f>
        <v>-</v>
      </c>
      <c r="BB19" s="33" t="str">
        <f>IF(squadre!E19=1, AE19, "-")</f>
        <v>-</v>
      </c>
      <c r="BC19" s="33">
        <f>IF(squadre!F19=1, AF19, "-")</f>
        <v>1</v>
      </c>
      <c r="BD19" s="33">
        <f>IF(squadre!G19=1, AG19, "-")</f>
        <v>0</v>
      </c>
      <c r="BE19" s="33">
        <f>IF(squadre!H19=1, AH19, "-")</f>
        <v>1</v>
      </c>
      <c r="BF19" s="33">
        <f>IF(squadre!I19=1, AI19, "-")</f>
        <v>1</v>
      </c>
      <c r="BG19" s="33" t="str">
        <f>IF(squadre!J19=1, AJ19, "-")</f>
        <v>-</v>
      </c>
      <c r="BH19" s="33">
        <f>IF(squadre!K19=1, AK19, "-")</f>
        <v>0</v>
      </c>
      <c r="BI19" s="33">
        <f>IF(squadre!L19=1, AL19, "-")</f>
        <v>0</v>
      </c>
      <c r="BJ19" s="33">
        <f>IF(squadre!M19=1, AM19, "-")</f>
        <v>1</v>
      </c>
      <c r="BK19" s="33">
        <f>IF(squadre!N19=1, AN19, "-")</f>
        <v>3</v>
      </c>
      <c r="BL19" s="33" t="str">
        <f>IF(squadre!O19=1, AO19, "-")</f>
        <v>-</v>
      </c>
      <c r="BM19" s="33">
        <f>IF(squadre!P19=1, AP19, "-")</f>
        <v>1</v>
      </c>
      <c r="BN19" s="33" t="str">
        <f>IF(squadre!Q19=1, AQ19, "-")</f>
        <v>-</v>
      </c>
      <c r="BO19" s="33" t="str">
        <f>IF(squadre!R19=1, AR19, "-")</f>
        <v>-</v>
      </c>
      <c r="BP19" s="33" t="str">
        <f>IF(squadre!S19=1, AS19, "-")</f>
        <v>-</v>
      </c>
      <c r="BQ19" s="33" t="str">
        <f>IF(squadre!T19=1, AT19, "-")</f>
        <v>-</v>
      </c>
      <c r="BR19" s="33" t="str">
        <f>IF(squadre!U19=1, AU19, "-")</f>
        <v>-</v>
      </c>
      <c r="BS19" s="33">
        <f>IF(squadre!V19=1, AV19, "-")</f>
        <v>1</v>
      </c>
      <c r="BV19" s="11">
        <v>17</v>
      </c>
      <c r="BW19" s="33">
        <f>IF(squadre!C19=0, AC19, "-")</f>
        <v>3</v>
      </c>
      <c r="BX19" s="33">
        <f>IF(squadre!D19=0, AD19, "-")</f>
        <v>2</v>
      </c>
      <c r="BY19" s="33">
        <f>IF(squadre!E19=0, AE19, "-")</f>
        <v>4</v>
      </c>
      <c r="BZ19" s="33" t="str">
        <f>IF(squadre!F19=0, AF19, "-")</f>
        <v>-</v>
      </c>
      <c r="CA19" s="33" t="str">
        <f>IF(squadre!G19=0, AG19, "-")</f>
        <v>-</v>
      </c>
      <c r="CB19" s="33" t="str">
        <f>IF(squadre!H19=0, AH19, "-")</f>
        <v>-</v>
      </c>
      <c r="CC19" s="33" t="str">
        <f>IF(squadre!I19=0, AI19, "-")</f>
        <v>-</v>
      </c>
      <c r="CD19" s="33">
        <f>IF(squadre!J19=0, AJ19, "-")</f>
        <v>1</v>
      </c>
      <c r="CE19" s="33" t="str">
        <f>IF(squadre!K19=0, AK19, "-")</f>
        <v>-</v>
      </c>
      <c r="CF19" s="33" t="str">
        <f>IF(squadre!L19=0, AL19, "-")</f>
        <v>-</v>
      </c>
      <c r="CG19" s="33" t="str">
        <f>IF(squadre!M19=0, AM19, "-")</f>
        <v>-</v>
      </c>
      <c r="CH19" s="33" t="str">
        <f>IF(squadre!N19=0, AN19, "-")</f>
        <v>-</v>
      </c>
      <c r="CI19" s="33">
        <f>IF(squadre!O19=0, AO19, "-")</f>
        <v>1</v>
      </c>
      <c r="CJ19" s="33" t="str">
        <f>IF(squadre!P19=0, AP19, "-")</f>
        <v>-</v>
      </c>
      <c r="CK19" s="33">
        <f>IF(squadre!Q19=0, AQ19, "-")</f>
        <v>4</v>
      </c>
      <c r="CL19" s="33">
        <f>IF(squadre!R19=0, AR19, "-")</f>
        <v>1</v>
      </c>
      <c r="CM19" s="33">
        <f>IF(squadre!S19=0, AS19, "-")</f>
        <v>3</v>
      </c>
      <c r="CN19" s="33">
        <f>IF(squadre!T19=0, AT19, "-")</f>
        <v>4</v>
      </c>
      <c r="CO19" s="33">
        <f>IF(squadre!U19=0, AU19, "-")</f>
        <v>1</v>
      </c>
      <c r="CP19" s="33" t="str">
        <f>IF(squadre!V19=0, AV19, "-")</f>
        <v>-</v>
      </c>
    </row>
    <row r="20" spans="2:94" x14ac:dyDescent="0.25">
      <c r="B20" s="11">
        <v>18</v>
      </c>
      <c r="C20" s="2">
        <v>5.5</v>
      </c>
      <c r="D20" s="12">
        <v>6</v>
      </c>
      <c r="E20" s="12">
        <v>7.5</v>
      </c>
      <c r="F20" s="12">
        <v>5</v>
      </c>
      <c r="G20" s="12">
        <v>6.5</v>
      </c>
      <c r="H20" s="12">
        <v>6</v>
      </c>
      <c r="I20" s="12">
        <v>6.5</v>
      </c>
      <c r="J20" s="12">
        <v>5.5</v>
      </c>
      <c r="K20" s="12">
        <v>6</v>
      </c>
      <c r="L20" s="12">
        <v>6.5</v>
      </c>
      <c r="M20" s="12">
        <v>6</v>
      </c>
      <c r="N20" s="12">
        <v>6</v>
      </c>
      <c r="O20" s="12">
        <v>7</v>
      </c>
      <c r="P20" s="12">
        <v>6</v>
      </c>
      <c r="Q20" s="12">
        <v>5.5</v>
      </c>
      <c r="R20" s="12">
        <v>7</v>
      </c>
      <c r="S20" s="12">
        <v>5.5</v>
      </c>
      <c r="T20" s="12">
        <v>6</v>
      </c>
      <c r="U20" s="12">
        <v>6.5</v>
      </c>
      <c r="V20" s="12">
        <v>6.5</v>
      </c>
      <c r="AB20" s="11">
        <v>18</v>
      </c>
      <c r="AC20" s="33">
        <v>1</v>
      </c>
      <c r="AD20" s="33">
        <v>2</v>
      </c>
      <c r="AE20" s="33">
        <v>3</v>
      </c>
      <c r="AF20" s="33">
        <v>2</v>
      </c>
      <c r="AG20" s="33">
        <v>2</v>
      </c>
      <c r="AH20" s="33">
        <v>0</v>
      </c>
      <c r="AI20" s="33">
        <v>1</v>
      </c>
      <c r="AJ20" s="33">
        <v>1</v>
      </c>
      <c r="AK20" s="33">
        <v>1</v>
      </c>
      <c r="AL20" s="33">
        <v>0</v>
      </c>
      <c r="AM20" s="33">
        <v>4</v>
      </c>
      <c r="AN20" s="33">
        <v>0</v>
      </c>
      <c r="AO20" s="33">
        <v>3</v>
      </c>
      <c r="AP20" s="33">
        <v>1</v>
      </c>
      <c r="AQ20" s="33">
        <v>1</v>
      </c>
      <c r="AR20" s="33">
        <v>2</v>
      </c>
      <c r="AS20" s="33">
        <v>1</v>
      </c>
      <c r="AT20" s="33">
        <v>2</v>
      </c>
      <c r="AU20" s="33">
        <v>0</v>
      </c>
      <c r="AV20" s="33">
        <v>1</v>
      </c>
      <c r="AY20" s="11">
        <v>18</v>
      </c>
      <c r="AZ20" s="33">
        <f>IF(squadre!C20=1, AC20, "-")</f>
        <v>1</v>
      </c>
      <c r="BA20" s="33">
        <f>IF(squadre!D20=1, AD20, "-")</f>
        <v>2</v>
      </c>
      <c r="BB20" s="33">
        <f>IF(squadre!E20=1, AE20, "-")</f>
        <v>3</v>
      </c>
      <c r="BC20" s="33" t="str">
        <f>IF(squadre!F20=1, AF20, "-")</f>
        <v>-</v>
      </c>
      <c r="BD20" s="33" t="str">
        <f>IF(squadre!G20=1, AG20, "-")</f>
        <v>-</v>
      </c>
      <c r="BE20" s="33" t="str">
        <f>IF(squadre!H20=1, AH20, "-")</f>
        <v>-</v>
      </c>
      <c r="BF20" s="33" t="str">
        <f>IF(squadre!I20=1, AI20, "-")</f>
        <v>-</v>
      </c>
      <c r="BG20" s="33">
        <f>IF(squadre!J20=1, AJ20, "-")</f>
        <v>1</v>
      </c>
      <c r="BH20" s="33" t="str">
        <f>IF(squadre!K20=1, AK20, "-")</f>
        <v>-</v>
      </c>
      <c r="BI20" s="33" t="str">
        <f>IF(squadre!L20=1, AL20, "-")</f>
        <v>-</v>
      </c>
      <c r="BJ20" s="33" t="str">
        <f>IF(squadre!M20=1, AM20, "-")</f>
        <v>-</v>
      </c>
      <c r="BK20" s="33" t="str">
        <f>IF(squadre!N20=1, AN20, "-")</f>
        <v>-</v>
      </c>
      <c r="BL20" s="33">
        <f>IF(squadre!O20=1, AO20, "-")</f>
        <v>3</v>
      </c>
      <c r="BM20" s="33" t="str">
        <f>IF(squadre!P20=1, AP20, "-")</f>
        <v>-</v>
      </c>
      <c r="BN20" s="33">
        <f>IF(squadre!Q20=1, AQ20, "-")</f>
        <v>1</v>
      </c>
      <c r="BO20" s="33">
        <f>IF(squadre!R20=1, AR20, "-")</f>
        <v>2</v>
      </c>
      <c r="BP20" s="33">
        <f>IF(squadre!S20=1, AS20, "-")</f>
        <v>1</v>
      </c>
      <c r="BQ20" s="33">
        <f>IF(squadre!T20=1, AT20, "-")</f>
        <v>2</v>
      </c>
      <c r="BR20" s="33">
        <f>IF(squadre!U20=1, AU20, "-")</f>
        <v>0</v>
      </c>
      <c r="BS20" s="33" t="str">
        <f>IF(squadre!V20=1, AV20, "-")</f>
        <v>-</v>
      </c>
      <c r="BV20" s="11">
        <v>18</v>
      </c>
      <c r="BW20" s="33" t="str">
        <f>IF(squadre!C20=0, AC20, "-")</f>
        <v>-</v>
      </c>
      <c r="BX20" s="33" t="str">
        <f>IF(squadre!D20=0, AD20, "-")</f>
        <v>-</v>
      </c>
      <c r="BY20" s="33" t="str">
        <f>IF(squadre!E20=0, AE20, "-")</f>
        <v>-</v>
      </c>
      <c r="BZ20" s="33">
        <f>IF(squadre!F20=0, AF20, "-")</f>
        <v>2</v>
      </c>
      <c r="CA20" s="33">
        <f>IF(squadre!G20=0, AG20, "-")</f>
        <v>2</v>
      </c>
      <c r="CB20" s="33">
        <f>IF(squadre!H20=0, AH20, "-")</f>
        <v>0</v>
      </c>
      <c r="CC20" s="33">
        <f>IF(squadre!I20=0, AI20, "-")</f>
        <v>1</v>
      </c>
      <c r="CD20" s="33" t="str">
        <f>IF(squadre!J20=0, AJ20, "-")</f>
        <v>-</v>
      </c>
      <c r="CE20" s="33">
        <f>IF(squadre!K20=0, AK20, "-")</f>
        <v>1</v>
      </c>
      <c r="CF20" s="33">
        <f>IF(squadre!L20=0, AL20, "-")</f>
        <v>0</v>
      </c>
      <c r="CG20" s="33">
        <f>IF(squadre!M20=0, AM20, "-")</f>
        <v>4</v>
      </c>
      <c r="CH20" s="33">
        <f>IF(squadre!N20=0, AN20, "-")</f>
        <v>0</v>
      </c>
      <c r="CI20" s="33" t="str">
        <f>IF(squadre!O20=0, AO20, "-")</f>
        <v>-</v>
      </c>
      <c r="CJ20" s="33">
        <f>IF(squadre!P20=0, AP20, "-")</f>
        <v>1</v>
      </c>
      <c r="CK20" s="33" t="str">
        <f>IF(squadre!Q20=0, AQ20, "-")</f>
        <v>-</v>
      </c>
      <c r="CL20" s="33" t="str">
        <f>IF(squadre!R20=0, AR20, "-")</f>
        <v>-</v>
      </c>
      <c r="CM20" s="33" t="str">
        <f>IF(squadre!S20=0, AS20, "-")</f>
        <v>-</v>
      </c>
      <c r="CN20" s="33" t="str">
        <f>IF(squadre!T20=0, AT20, "-")</f>
        <v>-</v>
      </c>
      <c r="CO20" s="33" t="str">
        <f>IF(squadre!U20=0, AU20, "-")</f>
        <v>-</v>
      </c>
      <c r="CP20" s="33">
        <f>IF(squadre!V20=0, AV20, "-")</f>
        <v>1</v>
      </c>
    </row>
    <row r="21" spans="2:94" x14ac:dyDescent="0.25">
      <c r="B21" s="11">
        <v>19</v>
      </c>
      <c r="C21" s="2">
        <v>6</v>
      </c>
      <c r="D21" s="12">
        <v>6</v>
      </c>
      <c r="E21" s="12">
        <v>5.5</v>
      </c>
      <c r="F21" s="12">
        <v>6</v>
      </c>
      <c r="G21" s="12">
        <v>6.5</v>
      </c>
      <c r="H21" s="12">
        <v>6</v>
      </c>
      <c r="I21" s="12">
        <v>6.5</v>
      </c>
      <c r="J21" s="12">
        <v>5.5</v>
      </c>
      <c r="K21" s="12">
        <v>4.5</v>
      </c>
      <c r="L21" s="12">
        <v>6.5</v>
      </c>
      <c r="M21" s="12">
        <v>6.5</v>
      </c>
      <c r="N21" s="12">
        <v>6.5</v>
      </c>
      <c r="O21" s="12">
        <v>5</v>
      </c>
      <c r="P21" s="12">
        <v>7</v>
      </c>
      <c r="Q21" s="12">
        <v>8</v>
      </c>
      <c r="R21" s="12">
        <v>5.5</v>
      </c>
      <c r="S21" s="12">
        <v>6.5</v>
      </c>
      <c r="T21" s="12">
        <v>6</v>
      </c>
      <c r="U21" s="12">
        <v>7</v>
      </c>
      <c r="V21" s="12">
        <v>7</v>
      </c>
      <c r="AB21" s="11">
        <v>19</v>
      </c>
      <c r="AC21" s="33">
        <v>1</v>
      </c>
      <c r="AD21" s="33">
        <v>2</v>
      </c>
      <c r="AE21" s="33">
        <v>2</v>
      </c>
      <c r="AF21" s="33">
        <v>0</v>
      </c>
      <c r="AG21" s="33">
        <v>0</v>
      </c>
      <c r="AH21" s="33">
        <v>2</v>
      </c>
      <c r="AI21" s="33">
        <v>0</v>
      </c>
      <c r="AJ21" s="33">
        <v>3</v>
      </c>
      <c r="AK21" s="33">
        <v>2</v>
      </c>
      <c r="AL21" s="33">
        <v>1</v>
      </c>
      <c r="AM21" s="33">
        <v>1</v>
      </c>
      <c r="AN21" s="33">
        <v>1</v>
      </c>
      <c r="AO21" s="33">
        <v>2</v>
      </c>
      <c r="AP21" s="33">
        <v>1</v>
      </c>
      <c r="AQ21" s="33">
        <v>0</v>
      </c>
      <c r="AR21" s="33">
        <v>4</v>
      </c>
      <c r="AS21" s="33">
        <v>1</v>
      </c>
      <c r="AT21" s="33">
        <v>2</v>
      </c>
      <c r="AU21" s="33">
        <v>0</v>
      </c>
      <c r="AV21" s="33">
        <v>0</v>
      </c>
      <c r="AY21" s="11">
        <v>19</v>
      </c>
      <c r="AZ21" s="33" t="str">
        <f>IF(squadre!C21=1, AC21, "-")</f>
        <v>-</v>
      </c>
      <c r="BA21" s="33" t="str">
        <f>IF(squadre!D21=1, AD21, "-")</f>
        <v>-</v>
      </c>
      <c r="BB21" s="33" t="str">
        <f>IF(squadre!E21=1, AE21, "-")</f>
        <v>-</v>
      </c>
      <c r="BC21" s="33">
        <f>IF(squadre!F21=1, AF21, "-")</f>
        <v>0</v>
      </c>
      <c r="BD21" s="33">
        <f>IF(squadre!G21=1, AG21, "-")</f>
        <v>0</v>
      </c>
      <c r="BE21" s="33">
        <f>IF(squadre!H21=1, AH21, "-")</f>
        <v>2</v>
      </c>
      <c r="BF21" s="33">
        <f>IF(squadre!I21=1, AI21, "-")</f>
        <v>0</v>
      </c>
      <c r="BG21" s="33" t="str">
        <f>IF(squadre!J21=1, AJ21, "-")</f>
        <v>-</v>
      </c>
      <c r="BH21" s="33">
        <f>IF(squadre!K21=1, AK21, "-")</f>
        <v>2</v>
      </c>
      <c r="BI21" s="33">
        <f>IF(squadre!L21=1, AL21, "-")</f>
        <v>1</v>
      </c>
      <c r="BJ21" s="33">
        <f>IF(squadre!M21=1, AM21, "-")</f>
        <v>1</v>
      </c>
      <c r="BK21" s="33">
        <f>IF(squadre!N21=1, AN21, "-")</f>
        <v>1</v>
      </c>
      <c r="BL21" s="33" t="str">
        <f>IF(squadre!O21=1, AO21, "-")</f>
        <v>-</v>
      </c>
      <c r="BM21" s="33">
        <f>IF(squadre!P21=1, AP21, "-")</f>
        <v>1</v>
      </c>
      <c r="BN21" s="33" t="str">
        <f>IF(squadre!Q21=1, AQ21, "-")</f>
        <v>-</v>
      </c>
      <c r="BO21" s="33" t="str">
        <f>IF(squadre!R21=1, AR21, "-")</f>
        <v>-</v>
      </c>
      <c r="BP21" s="33" t="str">
        <f>IF(squadre!S21=1, AS21, "-")</f>
        <v>-</v>
      </c>
      <c r="BQ21" s="33" t="str">
        <f>IF(squadre!T21=1, AT21, "-")</f>
        <v>-</v>
      </c>
      <c r="BR21" s="33" t="str">
        <f>IF(squadre!U21=1, AU21, "-")</f>
        <v>-</v>
      </c>
      <c r="BS21" s="33">
        <f>IF(squadre!V21=1, AV21, "-")</f>
        <v>0</v>
      </c>
      <c r="BV21" s="11">
        <v>19</v>
      </c>
      <c r="BW21" s="33">
        <f>IF(squadre!C21=0, AC21, "-")</f>
        <v>1</v>
      </c>
      <c r="BX21" s="33">
        <f>IF(squadre!D21=0, AD21, "-")</f>
        <v>2</v>
      </c>
      <c r="BY21" s="33">
        <f>IF(squadre!E21=0, AE21, "-")</f>
        <v>2</v>
      </c>
      <c r="BZ21" s="33" t="str">
        <f>IF(squadre!F21=0, AF21, "-")</f>
        <v>-</v>
      </c>
      <c r="CA21" s="33" t="str">
        <f>IF(squadre!G21=0, AG21, "-")</f>
        <v>-</v>
      </c>
      <c r="CB21" s="33" t="str">
        <f>IF(squadre!H21=0, AH21, "-")</f>
        <v>-</v>
      </c>
      <c r="CC21" s="33" t="str">
        <f>IF(squadre!I21=0, AI21, "-")</f>
        <v>-</v>
      </c>
      <c r="CD21" s="33">
        <f>IF(squadre!J21=0, AJ21, "-")</f>
        <v>3</v>
      </c>
      <c r="CE21" s="33" t="str">
        <f>IF(squadre!K21=0, AK21, "-")</f>
        <v>-</v>
      </c>
      <c r="CF21" s="33" t="str">
        <f>IF(squadre!L21=0, AL21, "-")</f>
        <v>-</v>
      </c>
      <c r="CG21" s="33" t="str">
        <f>IF(squadre!M21=0, AM21, "-")</f>
        <v>-</v>
      </c>
      <c r="CH21" s="33" t="str">
        <f>IF(squadre!N21=0, AN21, "-")</f>
        <v>-</v>
      </c>
      <c r="CI21" s="33">
        <f>IF(squadre!O21=0, AO21, "-")</f>
        <v>2</v>
      </c>
      <c r="CJ21" s="33" t="str">
        <f>IF(squadre!P21=0, AP21, "-")</f>
        <v>-</v>
      </c>
      <c r="CK21" s="33">
        <f>IF(squadre!Q21=0, AQ21, "-")</f>
        <v>0</v>
      </c>
      <c r="CL21" s="33">
        <f>IF(squadre!R21=0, AR21, "-")</f>
        <v>4</v>
      </c>
      <c r="CM21" s="33">
        <f>IF(squadre!S21=0, AS21, "-")</f>
        <v>1</v>
      </c>
      <c r="CN21" s="33">
        <f>IF(squadre!T21=0, AT21, "-")</f>
        <v>2</v>
      </c>
      <c r="CO21" s="33">
        <f>IF(squadre!U21=0, AU21, "-")</f>
        <v>0</v>
      </c>
      <c r="CP21" s="33" t="str">
        <f>IF(squadre!V21=0, AV21, "-")</f>
        <v>-</v>
      </c>
    </row>
    <row r="22" spans="2:94" x14ac:dyDescent="0.25">
      <c r="B22" s="11">
        <v>20</v>
      </c>
      <c r="C22" s="2">
        <v>6</v>
      </c>
      <c r="D22" s="12">
        <v>6.5</v>
      </c>
      <c r="E22" s="12">
        <v>6.5</v>
      </c>
      <c r="F22" s="12">
        <v>6.5</v>
      </c>
      <c r="G22" s="12">
        <v>5</v>
      </c>
      <c r="H22" s="12">
        <v>4</v>
      </c>
      <c r="I22" s="12">
        <v>6.5</v>
      </c>
      <c r="J22" s="12">
        <v>6</v>
      </c>
      <c r="K22" s="12">
        <v>5.5</v>
      </c>
      <c r="L22" s="12">
        <v>6</v>
      </c>
      <c r="M22" s="12">
        <v>7.5</v>
      </c>
      <c r="N22" s="12">
        <v>6</v>
      </c>
      <c r="O22" s="12">
        <v>5.5</v>
      </c>
      <c r="P22" s="12">
        <v>7</v>
      </c>
      <c r="Q22" s="12">
        <v>6</v>
      </c>
      <c r="R22" s="12">
        <v>6</v>
      </c>
      <c r="S22" s="12">
        <v>6.5</v>
      </c>
      <c r="T22" s="12">
        <v>6</v>
      </c>
      <c r="U22" s="12">
        <v>7</v>
      </c>
      <c r="V22" s="12">
        <v>6</v>
      </c>
      <c r="AB22" s="11">
        <v>20</v>
      </c>
      <c r="AC22" s="33">
        <v>2</v>
      </c>
      <c r="AD22" s="33">
        <v>0</v>
      </c>
      <c r="AE22" s="33">
        <v>1</v>
      </c>
      <c r="AF22" s="33">
        <v>0</v>
      </c>
      <c r="AG22" s="33">
        <v>4</v>
      </c>
      <c r="AH22" s="33">
        <v>3</v>
      </c>
      <c r="AI22" s="33">
        <v>2</v>
      </c>
      <c r="AJ22" s="33">
        <v>0</v>
      </c>
      <c r="AK22" s="33">
        <v>1</v>
      </c>
      <c r="AL22" s="33">
        <v>0</v>
      </c>
      <c r="AM22" s="33">
        <v>0</v>
      </c>
      <c r="AN22" s="33">
        <v>0</v>
      </c>
      <c r="AO22" s="33">
        <v>3</v>
      </c>
      <c r="AP22" s="33">
        <v>1</v>
      </c>
      <c r="AQ22" s="33">
        <v>2</v>
      </c>
      <c r="AR22" s="33">
        <v>1</v>
      </c>
      <c r="AS22" s="33">
        <v>0</v>
      </c>
      <c r="AT22" s="33">
        <v>3</v>
      </c>
      <c r="AU22" s="33">
        <v>2</v>
      </c>
      <c r="AV22" s="33">
        <v>1</v>
      </c>
      <c r="AY22" s="11">
        <v>20</v>
      </c>
      <c r="AZ22" s="33" t="str">
        <f>IF(squadre!C22=1, AC22, "-")</f>
        <v>-</v>
      </c>
      <c r="BA22" s="33">
        <f>IF(squadre!D22=1, AD22, "-")</f>
        <v>0</v>
      </c>
      <c r="BB22" s="33">
        <f>IF(squadre!E22=1, AE22, "-")</f>
        <v>1</v>
      </c>
      <c r="BC22" s="33">
        <f>IF(squadre!F22=1, AF22, "-")</f>
        <v>0</v>
      </c>
      <c r="BD22" s="33" t="str">
        <f>IF(squadre!G22=1, AG22, "-")</f>
        <v>-</v>
      </c>
      <c r="BE22" s="33" t="str">
        <f>IF(squadre!H22=1, AH22, "-")</f>
        <v>-</v>
      </c>
      <c r="BF22" s="33" t="str">
        <f>IF(squadre!I22=1, AI22, "-")</f>
        <v>-</v>
      </c>
      <c r="BG22" s="33">
        <f>IF(squadre!J22=1, AJ22, "-")</f>
        <v>0</v>
      </c>
      <c r="BH22" s="33" t="str">
        <f>IF(squadre!K22=1, AK22, "-")</f>
        <v>-</v>
      </c>
      <c r="BI22" s="33">
        <f>IF(squadre!L22=1, AL22, "-")</f>
        <v>0</v>
      </c>
      <c r="BJ22" s="33" t="str">
        <f>IF(squadre!M22=1, AM22, "-")</f>
        <v>-</v>
      </c>
      <c r="BK22" s="33">
        <f>IF(squadre!N22=1, AN22, "-")</f>
        <v>0</v>
      </c>
      <c r="BL22" s="33" t="str">
        <f>IF(squadre!O22=1, AO22, "-")</f>
        <v>-</v>
      </c>
      <c r="BM22" s="33">
        <f>IF(squadre!P22=1, AP22, "-")</f>
        <v>1</v>
      </c>
      <c r="BN22" s="33" t="str">
        <f>IF(squadre!Q22=1, AQ22, "-")</f>
        <v>-</v>
      </c>
      <c r="BO22" s="33" t="str">
        <f>IF(squadre!R22=1, AR22, "-")</f>
        <v>-</v>
      </c>
      <c r="BP22" s="33">
        <f>IF(squadre!S22=1, AS22, "-")</f>
        <v>0</v>
      </c>
      <c r="BQ22" s="33" t="str">
        <f>IF(squadre!T22=1, AT22, "-")</f>
        <v>-</v>
      </c>
      <c r="BR22" s="33">
        <f>IF(squadre!U22=1, AU22, "-")</f>
        <v>2</v>
      </c>
      <c r="BS22" s="33">
        <f>IF(squadre!V22=1, AV22, "-")</f>
        <v>1</v>
      </c>
      <c r="BV22" s="11">
        <v>20</v>
      </c>
      <c r="BW22" s="33">
        <f>IF(squadre!C22=0, AC22, "-")</f>
        <v>2</v>
      </c>
      <c r="BX22" s="33" t="str">
        <f>IF(squadre!D22=0, AD22, "-")</f>
        <v>-</v>
      </c>
      <c r="BY22" s="33" t="str">
        <f>IF(squadre!E22=0, AE22, "-")</f>
        <v>-</v>
      </c>
      <c r="BZ22" s="33" t="str">
        <f>IF(squadre!F22=0, AF22, "-")</f>
        <v>-</v>
      </c>
      <c r="CA22" s="33">
        <f>IF(squadre!G22=0, AG22, "-")</f>
        <v>4</v>
      </c>
      <c r="CB22" s="33">
        <f>IF(squadre!H22=0, AH22, "-")</f>
        <v>3</v>
      </c>
      <c r="CC22" s="33">
        <f>IF(squadre!I22=0, AI22, "-")</f>
        <v>2</v>
      </c>
      <c r="CD22" s="33" t="str">
        <f>IF(squadre!J22=0, AJ22, "-")</f>
        <v>-</v>
      </c>
      <c r="CE22" s="33">
        <f>IF(squadre!K22=0, AK22, "-")</f>
        <v>1</v>
      </c>
      <c r="CF22" s="33" t="str">
        <f>IF(squadre!L22=0, AL22, "-")</f>
        <v>-</v>
      </c>
      <c r="CG22" s="33">
        <f>IF(squadre!M22=0, AM22, "-")</f>
        <v>0</v>
      </c>
      <c r="CH22" s="33" t="str">
        <f>IF(squadre!N22=0, AN22, "-")</f>
        <v>-</v>
      </c>
      <c r="CI22" s="33">
        <f>IF(squadre!O22=0, AO22, "-")</f>
        <v>3</v>
      </c>
      <c r="CJ22" s="33" t="str">
        <f>IF(squadre!P22=0, AP22, "-")</f>
        <v>-</v>
      </c>
      <c r="CK22" s="33">
        <f>IF(squadre!Q22=0, AQ22, "-")</f>
        <v>2</v>
      </c>
      <c r="CL22" s="33">
        <f>IF(squadre!R22=0, AR22, "-")</f>
        <v>1</v>
      </c>
      <c r="CM22" s="33" t="str">
        <f>IF(squadre!S22=0, AS22, "-")</f>
        <v>-</v>
      </c>
      <c r="CN22" s="33">
        <f>IF(squadre!T22=0, AT22, "-")</f>
        <v>3</v>
      </c>
      <c r="CO22" s="33" t="str">
        <f>IF(squadre!U22=0, AU22, "-")</f>
        <v>-</v>
      </c>
      <c r="CP22" s="33" t="str">
        <f>IF(squadre!V22=0, AV22, "-")</f>
        <v>-</v>
      </c>
    </row>
    <row r="23" spans="2:94" x14ac:dyDescent="0.25">
      <c r="B23" s="11">
        <v>21</v>
      </c>
      <c r="C23" s="2">
        <v>6</v>
      </c>
      <c r="D23" s="12">
        <v>7</v>
      </c>
      <c r="E23" s="12">
        <v>6.5</v>
      </c>
      <c r="F23" s="12">
        <v>6.5</v>
      </c>
      <c r="G23" s="12">
        <v>6</v>
      </c>
      <c r="H23" s="12">
        <v>7</v>
      </c>
      <c r="I23" s="12">
        <v>6</v>
      </c>
      <c r="J23" s="12">
        <v>7</v>
      </c>
      <c r="K23" s="12">
        <v>6</v>
      </c>
      <c r="L23" s="12">
        <v>6.5</v>
      </c>
      <c r="M23" s="12">
        <v>6</v>
      </c>
      <c r="N23" s="12">
        <v>4</v>
      </c>
      <c r="O23" s="12">
        <v>6</v>
      </c>
      <c r="P23" s="12">
        <v>6</v>
      </c>
      <c r="Q23" s="12">
        <v>6</v>
      </c>
      <c r="R23" s="12">
        <v>5.5</v>
      </c>
      <c r="S23" s="12">
        <v>5.5</v>
      </c>
      <c r="T23" s="12">
        <v>6.5</v>
      </c>
      <c r="U23" s="12">
        <v>6.5</v>
      </c>
      <c r="V23" s="12">
        <v>6</v>
      </c>
      <c r="AB23" s="11">
        <v>21</v>
      </c>
      <c r="AC23" s="33">
        <v>1</v>
      </c>
      <c r="AD23" s="33">
        <v>2</v>
      </c>
      <c r="AE23" s="33">
        <v>1</v>
      </c>
      <c r="AF23" s="33">
        <v>0</v>
      </c>
      <c r="AG23" s="33">
        <v>1</v>
      </c>
      <c r="AH23" s="33">
        <v>1</v>
      </c>
      <c r="AI23" s="33">
        <v>2</v>
      </c>
      <c r="AJ23" s="33">
        <v>1</v>
      </c>
      <c r="AK23" s="33">
        <v>0</v>
      </c>
      <c r="AL23" s="33">
        <v>2</v>
      </c>
      <c r="AM23" s="33">
        <v>1</v>
      </c>
      <c r="AN23" s="33">
        <v>1</v>
      </c>
      <c r="AO23" s="33">
        <v>2</v>
      </c>
      <c r="AP23" s="33">
        <v>1</v>
      </c>
      <c r="AQ23" s="33">
        <v>2</v>
      </c>
      <c r="AR23" s="33">
        <v>1</v>
      </c>
      <c r="AS23" s="33">
        <v>1</v>
      </c>
      <c r="AT23" s="33">
        <v>0</v>
      </c>
      <c r="AU23" s="33">
        <v>0</v>
      </c>
      <c r="AV23" s="33">
        <v>4</v>
      </c>
      <c r="AY23" s="11">
        <v>21</v>
      </c>
      <c r="AZ23" s="33">
        <f>IF(squadre!C23=1, AC23, "-")</f>
        <v>1</v>
      </c>
      <c r="BA23" s="33" t="str">
        <f>IF(squadre!D23=1, AD23, "-")</f>
        <v>-</v>
      </c>
      <c r="BB23" s="33" t="str">
        <f>IF(squadre!E23=1, AE23, "-")</f>
        <v>-</v>
      </c>
      <c r="BC23" s="33" t="str">
        <f>IF(squadre!F23=1, AF23, "-")</f>
        <v>-</v>
      </c>
      <c r="BD23" s="33">
        <f>IF(squadre!G23=1, AG23, "-")</f>
        <v>1</v>
      </c>
      <c r="BE23" s="33">
        <f>IF(squadre!H23=1, AH23, "-")</f>
        <v>1</v>
      </c>
      <c r="BF23" s="33">
        <f>IF(squadre!I23=1, AI23, "-")</f>
        <v>2</v>
      </c>
      <c r="BG23" s="33" t="str">
        <f>IF(squadre!J23=1, AJ23, "-")</f>
        <v>-</v>
      </c>
      <c r="BH23" s="33">
        <f>IF(squadre!K23=1, AK23, "-")</f>
        <v>0</v>
      </c>
      <c r="BI23" s="33" t="str">
        <f>IF(squadre!L23=1, AL23, "-")</f>
        <v>-</v>
      </c>
      <c r="BJ23" s="33">
        <f>IF(squadre!M23=1, AM23, "-")</f>
        <v>1</v>
      </c>
      <c r="BK23" s="33" t="str">
        <f>IF(squadre!N23=1, AN23, "-")</f>
        <v>-</v>
      </c>
      <c r="BL23" s="33">
        <f>IF(squadre!O23=1, AO23, "-")</f>
        <v>2</v>
      </c>
      <c r="BM23" s="33" t="str">
        <f>IF(squadre!P23=1, AP23, "-")</f>
        <v>-</v>
      </c>
      <c r="BN23" s="33">
        <f>IF(squadre!Q23=1, AQ23, "-")</f>
        <v>2</v>
      </c>
      <c r="BO23" s="33">
        <f>IF(squadre!R23=1, AR23, "-")</f>
        <v>1</v>
      </c>
      <c r="BP23" s="33" t="str">
        <f>IF(squadre!S23=1, AS23, "-")</f>
        <v>-</v>
      </c>
      <c r="BQ23" s="33">
        <f>IF(squadre!T23=1, AT23, "-")</f>
        <v>0</v>
      </c>
      <c r="BR23" s="33" t="str">
        <f>IF(squadre!U23=1, AU23, "-")</f>
        <v>-</v>
      </c>
      <c r="BS23" s="33" t="str">
        <f>IF(squadre!V23=1, AV23, "-")</f>
        <v>-</v>
      </c>
      <c r="BV23" s="11">
        <v>21</v>
      </c>
      <c r="BW23" s="33" t="str">
        <f>IF(squadre!C23=0, AC23, "-")</f>
        <v>-</v>
      </c>
      <c r="BX23" s="33">
        <f>IF(squadre!D23=0, AD23, "-")</f>
        <v>2</v>
      </c>
      <c r="BY23" s="33">
        <f>IF(squadre!E23=0, AE23, "-")</f>
        <v>1</v>
      </c>
      <c r="BZ23" s="33">
        <f>IF(squadre!F23=0, AF23, "-")</f>
        <v>0</v>
      </c>
      <c r="CA23" s="33" t="str">
        <f>IF(squadre!G23=0, AG23, "-")</f>
        <v>-</v>
      </c>
      <c r="CB23" s="33" t="str">
        <f>IF(squadre!H23=0, AH23, "-")</f>
        <v>-</v>
      </c>
      <c r="CC23" s="33" t="str">
        <f>IF(squadre!I23=0, AI23, "-")</f>
        <v>-</v>
      </c>
      <c r="CD23" s="33">
        <f>IF(squadre!J23=0, AJ23, "-")</f>
        <v>1</v>
      </c>
      <c r="CE23" s="33" t="str">
        <f>IF(squadre!K23=0, AK23, "-")</f>
        <v>-</v>
      </c>
      <c r="CF23" s="33">
        <f>IF(squadre!L23=0, AL23, "-")</f>
        <v>2</v>
      </c>
      <c r="CG23" s="33" t="str">
        <f>IF(squadre!M23=0, AM23, "-")</f>
        <v>-</v>
      </c>
      <c r="CH23" s="33">
        <f>IF(squadre!N23=0, AN23, "-")</f>
        <v>1</v>
      </c>
      <c r="CI23" s="33" t="str">
        <f>IF(squadre!O23=0, AO23, "-")</f>
        <v>-</v>
      </c>
      <c r="CJ23" s="33">
        <f>IF(squadre!P23=0, AP23, "-")</f>
        <v>1</v>
      </c>
      <c r="CK23" s="33" t="str">
        <f>IF(squadre!Q23=0, AQ23, "-")</f>
        <v>-</v>
      </c>
      <c r="CL23" s="33" t="str">
        <f>IF(squadre!R23=0, AR23, "-")</f>
        <v>-</v>
      </c>
      <c r="CM23" s="33">
        <f>IF(squadre!S23=0, AS23, "-")</f>
        <v>1</v>
      </c>
      <c r="CN23" s="33" t="str">
        <f>IF(squadre!T23=0, AT23, "-")</f>
        <v>-</v>
      </c>
      <c r="CO23" s="33">
        <f>IF(squadre!U23=0, AU23, "-")</f>
        <v>0</v>
      </c>
      <c r="CP23" s="33">
        <f>IF(squadre!V23=0, AV23, "-")</f>
        <v>4</v>
      </c>
    </row>
    <row r="24" spans="2:94" x14ac:dyDescent="0.25">
      <c r="B24" s="11">
        <v>22</v>
      </c>
      <c r="C24" s="2">
        <v>6</v>
      </c>
      <c r="D24" s="12">
        <v>5</v>
      </c>
      <c r="E24" s="12">
        <v>6</v>
      </c>
      <c r="F24" s="12">
        <v>6</v>
      </c>
      <c r="G24" s="12">
        <v>6</v>
      </c>
      <c r="H24" s="12">
        <v>4</v>
      </c>
      <c r="I24" s="12">
        <v>7</v>
      </c>
      <c r="J24" s="12">
        <v>7</v>
      </c>
      <c r="K24" s="12">
        <v>6</v>
      </c>
      <c r="L24" s="12">
        <v>6</v>
      </c>
      <c r="M24" s="12">
        <v>6</v>
      </c>
      <c r="N24" s="12">
        <v>6.5</v>
      </c>
      <c r="O24" s="12">
        <v>7</v>
      </c>
      <c r="P24" s="12">
        <v>7.5</v>
      </c>
      <c r="Q24" s="12">
        <v>6</v>
      </c>
      <c r="R24" s="12">
        <v>4.5</v>
      </c>
      <c r="S24" s="12">
        <v>6</v>
      </c>
      <c r="T24" s="12">
        <v>6</v>
      </c>
      <c r="U24" s="12">
        <v>6.5</v>
      </c>
      <c r="V24" s="12">
        <v>6.5</v>
      </c>
      <c r="AB24" s="11">
        <v>22</v>
      </c>
      <c r="AC24" s="33">
        <v>1</v>
      </c>
      <c r="AD24" s="33">
        <v>3</v>
      </c>
      <c r="AE24" s="33">
        <v>1</v>
      </c>
      <c r="AF24" s="33">
        <v>1</v>
      </c>
      <c r="AG24" s="33">
        <v>0</v>
      </c>
      <c r="AH24" s="33">
        <v>2</v>
      </c>
      <c r="AI24" s="33">
        <v>1</v>
      </c>
      <c r="AJ24" s="33">
        <v>2</v>
      </c>
      <c r="AK24" s="33">
        <v>1</v>
      </c>
      <c r="AL24" s="33">
        <v>1</v>
      </c>
      <c r="AM24" s="33">
        <v>0</v>
      </c>
      <c r="AN24" s="33">
        <v>1</v>
      </c>
      <c r="AO24" s="33">
        <v>1</v>
      </c>
      <c r="AP24" s="33">
        <v>2</v>
      </c>
      <c r="AQ24" s="33">
        <v>6</v>
      </c>
      <c r="AR24" s="33">
        <v>3</v>
      </c>
      <c r="AS24" s="33">
        <v>0</v>
      </c>
      <c r="AT24" s="33">
        <v>1</v>
      </c>
      <c r="AU24" s="33">
        <v>2</v>
      </c>
      <c r="AV24" s="33">
        <v>0</v>
      </c>
      <c r="AY24" s="11">
        <v>22</v>
      </c>
      <c r="AZ24" s="33">
        <f>IF(squadre!C24=1, AC24, "-")</f>
        <v>1</v>
      </c>
      <c r="BA24" s="33">
        <f>IF(squadre!D24=1, AD24, "-")</f>
        <v>3</v>
      </c>
      <c r="BB24" s="33">
        <f>IF(squadre!E24=1, AE24, "-")</f>
        <v>1</v>
      </c>
      <c r="BC24" s="33">
        <f>IF(squadre!F24=1, AF24, "-")</f>
        <v>1</v>
      </c>
      <c r="BD24" s="33" t="str">
        <f>IF(squadre!G24=1, AG24, "-")</f>
        <v>-</v>
      </c>
      <c r="BE24" s="33" t="str">
        <f>IF(squadre!H24=1, AH24, "-")</f>
        <v>-</v>
      </c>
      <c r="BF24" s="33" t="str">
        <f>IF(squadre!I24=1, AI24, "-")</f>
        <v>-</v>
      </c>
      <c r="BG24" s="33">
        <f>IF(squadre!J24=1, AJ24, "-")</f>
        <v>2</v>
      </c>
      <c r="BH24" s="33">
        <f>IF(squadre!K24=1, AK24, "-")</f>
        <v>1</v>
      </c>
      <c r="BI24" s="33">
        <f>IF(squadre!L24=1, AL24, "-")</f>
        <v>1</v>
      </c>
      <c r="BJ24" s="33" t="str">
        <f>IF(squadre!M24=1, AM24, "-")</f>
        <v>-</v>
      </c>
      <c r="BK24" s="33" t="str">
        <f>IF(squadre!N24=1, AN24, "-")</f>
        <v>-</v>
      </c>
      <c r="BL24" s="33" t="str">
        <f>IF(squadre!O24=1, AO24, "-")</f>
        <v>-</v>
      </c>
      <c r="BM24" s="33">
        <f>IF(squadre!P24=1, AP24, "-")</f>
        <v>2</v>
      </c>
      <c r="BN24" s="33" t="str">
        <f>IF(squadre!Q24=1, AQ24, "-")</f>
        <v>-</v>
      </c>
      <c r="BO24" s="33" t="str">
        <f>IF(squadre!R24=1, AR24, "-")</f>
        <v>-</v>
      </c>
      <c r="BP24" s="33">
        <f>IF(squadre!S24=1, AS24, "-")</f>
        <v>0</v>
      </c>
      <c r="BQ24" s="33" t="str">
        <f>IF(squadre!T24=1, AT24, "-")</f>
        <v>-</v>
      </c>
      <c r="BR24" s="33" t="str">
        <f>IF(squadre!U24=1, AU24, "-")</f>
        <v>-</v>
      </c>
      <c r="BS24" s="33">
        <f>IF(squadre!V24=1, AV24, "-")</f>
        <v>0</v>
      </c>
      <c r="BV24" s="11">
        <v>22</v>
      </c>
      <c r="BW24" s="33" t="str">
        <f>IF(squadre!C24=0, AC24, "-")</f>
        <v>-</v>
      </c>
      <c r="BX24" s="33" t="str">
        <f>IF(squadre!D24=0, AD24, "-")</f>
        <v>-</v>
      </c>
      <c r="BY24" s="33" t="str">
        <f>IF(squadre!E24=0, AE24, "-")</f>
        <v>-</v>
      </c>
      <c r="BZ24" s="33" t="str">
        <f>IF(squadre!F24=0, AF24, "-")</f>
        <v>-</v>
      </c>
      <c r="CA24" s="33">
        <f>IF(squadre!G24=0, AG24, "-")</f>
        <v>0</v>
      </c>
      <c r="CB24" s="33">
        <f>IF(squadre!H24=0, AH24, "-")</f>
        <v>2</v>
      </c>
      <c r="CC24" s="33">
        <f>IF(squadre!I24=0, AI24, "-")</f>
        <v>1</v>
      </c>
      <c r="CD24" s="33" t="str">
        <f>IF(squadre!J24=0, AJ24, "-")</f>
        <v>-</v>
      </c>
      <c r="CE24" s="33" t="str">
        <f>IF(squadre!K24=0, AK24, "-")</f>
        <v>-</v>
      </c>
      <c r="CF24" s="33" t="str">
        <f>IF(squadre!L24=0, AL24, "-")</f>
        <v>-</v>
      </c>
      <c r="CG24" s="33">
        <f>IF(squadre!M24=0, AM24, "-")</f>
        <v>0</v>
      </c>
      <c r="CH24" s="33">
        <f>IF(squadre!N24=0, AN24, "-")</f>
        <v>1</v>
      </c>
      <c r="CI24" s="33">
        <f>IF(squadre!O24=0, AO24, "-")</f>
        <v>1</v>
      </c>
      <c r="CJ24" s="33" t="str">
        <f>IF(squadre!P24=0, AP24, "-")</f>
        <v>-</v>
      </c>
      <c r="CK24" s="33">
        <f>IF(squadre!Q24=0, AQ24, "-")</f>
        <v>6</v>
      </c>
      <c r="CL24" s="33">
        <f>IF(squadre!R24=0, AR24, "-")</f>
        <v>3</v>
      </c>
      <c r="CM24" s="33" t="str">
        <f>IF(squadre!S24=0, AS24, "-")</f>
        <v>-</v>
      </c>
      <c r="CN24" s="33">
        <f>IF(squadre!T24=0, AT24, "-")</f>
        <v>1</v>
      </c>
      <c r="CO24" s="33">
        <f>IF(squadre!U24=0, AU24, "-")</f>
        <v>2</v>
      </c>
      <c r="CP24" s="33" t="str">
        <f>IF(squadre!V24=0, AV24, "-")</f>
        <v>-</v>
      </c>
    </row>
    <row r="25" spans="2:94" x14ac:dyDescent="0.25">
      <c r="B25" s="11">
        <v>23</v>
      </c>
      <c r="C25" s="2">
        <v>6.5</v>
      </c>
      <c r="D25" s="12">
        <v>6.5</v>
      </c>
      <c r="E25" s="12">
        <v>6.5</v>
      </c>
      <c r="F25" s="12">
        <v>5.5</v>
      </c>
      <c r="G25" s="12">
        <v>6</v>
      </c>
      <c r="H25" s="12">
        <v>6.5</v>
      </c>
      <c r="I25" s="12">
        <v>6</v>
      </c>
      <c r="J25" s="12">
        <v>5.5</v>
      </c>
      <c r="K25" s="12">
        <v>6</v>
      </c>
      <c r="L25" s="12">
        <v>6.5</v>
      </c>
      <c r="M25" s="12">
        <v>6</v>
      </c>
      <c r="N25" s="12">
        <v>6</v>
      </c>
      <c r="O25" s="12">
        <v>6</v>
      </c>
      <c r="P25" s="12">
        <v>6.5</v>
      </c>
      <c r="Q25" s="12">
        <v>6</v>
      </c>
      <c r="R25" s="12">
        <v>3</v>
      </c>
      <c r="S25" s="12">
        <v>6</v>
      </c>
      <c r="T25" s="12">
        <v>6.5</v>
      </c>
      <c r="U25" s="12">
        <v>6</v>
      </c>
      <c r="V25" s="12">
        <v>7</v>
      </c>
      <c r="AB25" s="11">
        <v>23</v>
      </c>
      <c r="AC25" s="33">
        <v>1</v>
      </c>
      <c r="AD25" s="33">
        <v>2</v>
      </c>
      <c r="AE25" s="33">
        <v>2</v>
      </c>
      <c r="AF25" s="33">
        <v>2</v>
      </c>
      <c r="AG25" s="33">
        <v>2</v>
      </c>
      <c r="AH25" s="33">
        <v>0</v>
      </c>
      <c r="AI25" s="33">
        <v>2</v>
      </c>
      <c r="AJ25" s="33">
        <v>3</v>
      </c>
      <c r="AK25" s="33">
        <v>1</v>
      </c>
      <c r="AL25" s="33">
        <v>3</v>
      </c>
      <c r="AM25" s="33">
        <v>1</v>
      </c>
      <c r="AN25" s="33">
        <v>0</v>
      </c>
      <c r="AO25" s="33">
        <v>2</v>
      </c>
      <c r="AP25" s="33">
        <v>2</v>
      </c>
      <c r="AQ25" s="33">
        <v>3</v>
      </c>
      <c r="AR25" s="33">
        <v>4</v>
      </c>
      <c r="AS25" s="33">
        <v>0</v>
      </c>
      <c r="AT25" s="33">
        <v>1</v>
      </c>
      <c r="AU25" s="33">
        <v>0</v>
      </c>
      <c r="AV25" s="33">
        <v>2</v>
      </c>
      <c r="AY25" s="11">
        <v>23</v>
      </c>
      <c r="AZ25" s="33" t="str">
        <f>IF(squadre!C25=1, AC25, "-")</f>
        <v>-</v>
      </c>
      <c r="BA25" s="33" t="str">
        <f>IF(squadre!D25=1, AD25, "-")</f>
        <v>-</v>
      </c>
      <c r="BB25" s="33" t="str">
        <f>IF(squadre!E25=1, AE25, "-")</f>
        <v>-</v>
      </c>
      <c r="BC25" s="33" t="str">
        <f>IF(squadre!F25=1, AF25, "-")</f>
        <v>-</v>
      </c>
      <c r="BD25" s="33">
        <f>IF(squadre!G25=1, AG25, "-")</f>
        <v>2</v>
      </c>
      <c r="BE25" s="33">
        <f>IF(squadre!H25=1, AH25, "-")</f>
        <v>0</v>
      </c>
      <c r="BF25" s="33">
        <f>IF(squadre!I25=1, AI25, "-")</f>
        <v>2</v>
      </c>
      <c r="BG25" s="33" t="str">
        <f>IF(squadre!J25=1, AJ25, "-")</f>
        <v>-</v>
      </c>
      <c r="BH25" s="33" t="str">
        <f>IF(squadre!K25=1, AK25, "-")</f>
        <v>-</v>
      </c>
      <c r="BI25" s="33" t="str">
        <f>IF(squadre!L25=1, AL25, "-")</f>
        <v>-</v>
      </c>
      <c r="BJ25" s="33">
        <f>IF(squadre!M25=1, AM25, "-")</f>
        <v>1</v>
      </c>
      <c r="BK25" s="33">
        <f>IF(squadre!N25=1, AN25, "-")</f>
        <v>0</v>
      </c>
      <c r="BL25" s="33">
        <f>IF(squadre!O25=1, AO25, "-")</f>
        <v>2</v>
      </c>
      <c r="BM25" s="33" t="str">
        <f>IF(squadre!P25=1, AP25, "-")</f>
        <v>-</v>
      </c>
      <c r="BN25" s="33">
        <f>IF(squadre!Q25=1, AQ25, "-")</f>
        <v>3</v>
      </c>
      <c r="BO25" s="33">
        <f>IF(squadre!R25=1, AR25, "-")</f>
        <v>4</v>
      </c>
      <c r="BP25" s="33" t="str">
        <f>IF(squadre!S25=1, AS25, "-")</f>
        <v>-</v>
      </c>
      <c r="BQ25" s="33">
        <f>IF(squadre!T25=1, AT25, "-")</f>
        <v>1</v>
      </c>
      <c r="BR25" s="33">
        <f>IF(squadre!U25=1, AU25, "-")</f>
        <v>0</v>
      </c>
      <c r="BS25" s="33" t="str">
        <f>IF(squadre!V25=1, AV25, "-")</f>
        <v>-</v>
      </c>
      <c r="BV25" s="11">
        <v>23</v>
      </c>
      <c r="BW25" s="33">
        <f>IF(squadre!C25=0, AC25, "-")</f>
        <v>1</v>
      </c>
      <c r="BX25" s="33">
        <f>IF(squadre!D25=0, AD25, "-")</f>
        <v>2</v>
      </c>
      <c r="BY25" s="33">
        <f>IF(squadre!E25=0, AE25, "-")</f>
        <v>2</v>
      </c>
      <c r="BZ25" s="33">
        <f>IF(squadre!F25=0, AF25, "-")</f>
        <v>2</v>
      </c>
      <c r="CA25" s="33" t="str">
        <f>IF(squadre!G25=0, AG25, "-")</f>
        <v>-</v>
      </c>
      <c r="CB25" s="33" t="str">
        <f>IF(squadre!H25=0, AH25, "-")</f>
        <v>-</v>
      </c>
      <c r="CC25" s="33" t="str">
        <f>IF(squadre!I25=0, AI25, "-")</f>
        <v>-</v>
      </c>
      <c r="CD25" s="33">
        <f>IF(squadre!J25=0, AJ25, "-")</f>
        <v>3</v>
      </c>
      <c r="CE25" s="33">
        <f>IF(squadre!K25=0, AK25, "-")</f>
        <v>1</v>
      </c>
      <c r="CF25" s="33">
        <f>IF(squadre!L25=0, AL25, "-")</f>
        <v>3</v>
      </c>
      <c r="CG25" s="33" t="str">
        <f>IF(squadre!M25=0, AM25, "-")</f>
        <v>-</v>
      </c>
      <c r="CH25" s="33" t="str">
        <f>IF(squadre!N25=0, AN25, "-")</f>
        <v>-</v>
      </c>
      <c r="CI25" s="33" t="str">
        <f>IF(squadre!O25=0, AO25, "-")</f>
        <v>-</v>
      </c>
      <c r="CJ25" s="33">
        <f>IF(squadre!P25=0, AP25, "-")</f>
        <v>2</v>
      </c>
      <c r="CK25" s="33" t="str">
        <f>IF(squadre!Q25=0, AQ25, "-")</f>
        <v>-</v>
      </c>
      <c r="CL25" s="33" t="str">
        <f>IF(squadre!R25=0, AR25, "-")</f>
        <v>-</v>
      </c>
      <c r="CM25" s="33">
        <f>IF(squadre!S25=0, AS25, "-")</f>
        <v>0</v>
      </c>
      <c r="CN25" s="33" t="str">
        <f>IF(squadre!T25=0, AT25, "-")</f>
        <v>-</v>
      </c>
      <c r="CO25" s="33" t="str">
        <f>IF(squadre!U25=0, AU25, "-")</f>
        <v>-</v>
      </c>
      <c r="CP25" s="33">
        <f>IF(squadre!V25=0, AV25, "-")</f>
        <v>2</v>
      </c>
    </row>
    <row r="26" spans="2:94" x14ac:dyDescent="0.25">
      <c r="B26" s="11">
        <v>24</v>
      </c>
      <c r="C26" s="2">
        <v>6</v>
      </c>
      <c r="D26" s="12">
        <v>5.5</v>
      </c>
      <c r="E26" s="12">
        <v>6.5</v>
      </c>
      <c r="F26" s="12">
        <v>6</v>
      </c>
      <c r="G26" s="12">
        <v>6</v>
      </c>
      <c r="H26" s="12">
        <v>6</v>
      </c>
      <c r="I26" s="12">
        <v>6.5</v>
      </c>
      <c r="J26" s="12">
        <v>6</v>
      </c>
      <c r="K26" s="12">
        <v>6.5</v>
      </c>
      <c r="L26" s="12">
        <v>7</v>
      </c>
      <c r="M26" s="12">
        <v>6</v>
      </c>
      <c r="N26" s="12">
        <v>6.5</v>
      </c>
      <c r="O26" s="12">
        <v>6.5</v>
      </c>
      <c r="P26" s="12">
        <v>6.5</v>
      </c>
      <c r="Q26" s="12">
        <v>6.5</v>
      </c>
      <c r="R26" s="12">
        <v>5.5</v>
      </c>
      <c r="S26" s="12">
        <v>7</v>
      </c>
      <c r="T26" s="12">
        <v>6.5</v>
      </c>
      <c r="U26" s="12">
        <v>6</v>
      </c>
      <c r="V26" s="12">
        <v>6</v>
      </c>
      <c r="AB26" s="11">
        <v>24</v>
      </c>
      <c r="AC26" s="33">
        <v>0</v>
      </c>
      <c r="AD26" s="33">
        <v>1</v>
      </c>
      <c r="AE26" s="33">
        <v>1</v>
      </c>
      <c r="AF26" s="33">
        <v>0</v>
      </c>
      <c r="AG26" s="33">
        <v>3</v>
      </c>
      <c r="AH26" s="33">
        <v>2</v>
      </c>
      <c r="AI26" s="33">
        <v>0</v>
      </c>
      <c r="AJ26" s="33">
        <v>1</v>
      </c>
      <c r="AK26" s="33">
        <v>0</v>
      </c>
      <c r="AL26" s="33">
        <v>1</v>
      </c>
      <c r="AM26" s="33">
        <v>1</v>
      </c>
      <c r="AN26" s="33">
        <v>1</v>
      </c>
      <c r="AO26" s="33">
        <v>1</v>
      </c>
      <c r="AP26" s="33">
        <v>0</v>
      </c>
      <c r="AQ26" s="33">
        <v>1</v>
      </c>
      <c r="AR26" s="33">
        <v>3</v>
      </c>
      <c r="AS26" s="33">
        <v>1</v>
      </c>
      <c r="AT26" s="33">
        <v>1</v>
      </c>
      <c r="AU26" s="33">
        <v>1</v>
      </c>
      <c r="AV26" s="33">
        <v>0</v>
      </c>
      <c r="AY26" s="11">
        <v>24</v>
      </c>
      <c r="AZ26" s="33">
        <f>IF(squadre!C26=1, AC26, "-")</f>
        <v>0</v>
      </c>
      <c r="BA26" s="33">
        <f>IF(squadre!D26=1, AD26, "-")</f>
        <v>1</v>
      </c>
      <c r="BB26" s="33">
        <f>IF(squadre!E26=1, AE26, "-")</f>
        <v>1</v>
      </c>
      <c r="BC26" s="33" t="str">
        <f>IF(squadre!F26=1, AF26, "-")</f>
        <v>-</v>
      </c>
      <c r="BD26" s="33" t="str">
        <f>IF(squadre!G26=1, AG26, "-")</f>
        <v>-</v>
      </c>
      <c r="BE26" s="33" t="str">
        <f>IF(squadre!H26=1, AH26, "-")</f>
        <v>-</v>
      </c>
      <c r="BF26" s="33" t="str">
        <f>IF(squadre!I26=1, AI26, "-")</f>
        <v>-</v>
      </c>
      <c r="BG26" s="33">
        <f>IF(squadre!J26=1, AJ26, "-")</f>
        <v>1</v>
      </c>
      <c r="BH26" s="33">
        <f>IF(squadre!K26=1, AK26, "-")</f>
        <v>0</v>
      </c>
      <c r="BI26" s="33">
        <f>IF(squadre!L26=1, AL26, "-")</f>
        <v>1</v>
      </c>
      <c r="BJ26" s="33" t="str">
        <f>IF(squadre!M26=1, AM26, "-")</f>
        <v>-</v>
      </c>
      <c r="BK26" s="33" t="str">
        <f>IF(squadre!N26=1, AN26, "-")</f>
        <v>-</v>
      </c>
      <c r="BL26" s="33">
        <f>IF(squadre!O26=1, AO26, "-")</f>
        <v>1</v>
      </c>
      <c r="BM26" s="33">
        <f>IF(squadre!P26=1, AP26, "-")</f>
        <v>0</v>
      </c>
      <c r="BN26" s="33" t="str">
        <f>IF(squadre!Q26=1, AQ26, "-")</f>
        <v>-</v>
      </c>
      <c r="BO26" s="33" t="str">
        <f>IF(squadre!R26=1, AR26, "-")</f>
        <v>-</v>
      </c>
      <c r="BP26" s="33">
        <f>IF(squadre!S26=1, AS26, "-")</f>
        <v>1</v>
      </c>
      <c r="BQ26" s="33" t="str">
        <f>IF(squadre!T26=1, AT26, "-")</f>
        <v>-</v>
      </c>
      <c r="BR26" s="33" t="str">
        <f>IF(squadre!U26=1, AU26, "-")</f>
        <v>-</v>
      </c>
      <c r="BS26" s="33">
        <f>IF(squadre!V26=1, AV26, "-")</f>
        <v>0</v>
      </c>
      <c r="BV26" s="11">
        <v>24</v>
      </c>
      <c r="BW26" s="33" t="str">
        <f>IF(squadre!C26=0, AC26, "-")</f>
        <v>-</v>
      </c>
      <c r="BX26" s="33" t="str">
        <f>IF(squadre!D26=0, AD26, "-")</f>
        <v>-</v>
      </c>
      <c r="BY26" s="33" t="str">
        <f>IF(squadre!E26=0, AE26, "-")</f>
        <v>-</v>
      </c>
      <c r="BZ26" s="33">
        <f>IF(squadre!F26=0, AF26, "-")</f>
        <v>0</v>
      </c>
      <c r="CA26" s="33">
        <f>IF(squadre!G26=0, AG26, "-")</f>
        <v>3</v>
      </c>
      <c r="CB26" s="33">
        <f>IF(squadre!H26=0, AH26, "-")</f>
        <v>2</v>
      </c>
      <c r="CC26" s="33">
        <f>IF(squadre!I26=0, AI26, "-")</f>
        <v>0</v>
      </c>
      <c r="CD26" s="33" t="str">
        <f>IF(squadre!J26=0, AJ26, "-")</f>
        <v>-</v>
      </c>
      <c r="CE26" s="33" t="str">
        <f>IF(squadre!K26=0, AK26, "-")</f>
        <v>-</v>
      </c>
      <c r="CF26" s="33" t="str">
        <f>IF(squadre!L26=0, AL26, "-")</f>
        <v>-</v>
      </c>
      <c r="CG26" s="33">
        <f>IF(squadre!M26=0, AM26, "-")</f>
        <v>1</v>
      </c>
      <c r="CH26" s="33">
        <f>IF(squadre!N26=0, AN26, "-")</f>
        <v>1</v>
      </c>
      <c r="CI26" s="33" t="str">
        <f>IF(squadre!O26=0, AO26, "-")</f>
        <v>-</v>
      </c>
      <c r="CJ26" s="33" t="str">
        <f>IF(squadre!P26=0, AP26, "-")</f>
        <v>-</v>
      </c>
      <c r="CK26" s="33">
        <f>IF(squadre!Q26=0, AQ26, "-")</f>
        <v>1</v>
      </c>
      <c r="CL26" s="33">
        <f>IF(squadre!R26=0, AR26, "-")</f>
        <v>3</v>
      </c>
      <c r="CM26" s="33" t="str">
        <f>IF(squadre!S26=0, AS26, "-")</f>
        <v>-</v>
      </c>
      <c r="CN26" s="33">
        <f>IF(squadre!T26=0, AT26, "-")</f>
        <v>1</v>
      </c>
      <c r="CO26" s="33">
        <f>IF(squadre!U26=0, AU26, "-")</f>
        <v>1</v>
      </c>
      <c r="CP26" s="33" t="str">
        <f>IF(squadre!V26=0, AV26, "-")</f>
        <v>-</v>
      </c>
    </row>
    <row r="27" spans="2:94" x14ac:dyDescent="0.25">
      <c r="B27" s="11">
        <v>25</v>
      </c>
      <c r="C27" s="2">
        <v>6.5</v>
      </c>
      <c r="D27" s="12">
        <v>6.5</v>
      </c>
      <c r="E27" s="12">
        <v>6.5</v>
      </c>
      <c r="F27" s="12">
        <v>6.5</v>
      </c>
      <c r="G27" s="12">
        <v>5.5</v>
      </c>
      <c r="H27" s="12">
        <v>6</v>
      </c>
      <c r="I27" s="12">
        <v>6</v>
      </c>
      <c r="J27" s="12">
        <v>6</v>
      </c>
      <c r="K27" s="12">
        <v>6.5</v>
      </c>
      <c r="L27" s="12">
        <v>5</v>
      </c>
      <c r="M27" s="12">
        <v>6</v>
      </c>
      <c r="N27" s="12">
        <v>6</v>
      </c>
      <c r="O27" s="12">
        <v>6</v>
      </c>
      <c r="P27" s="12">
        <v>6</v>
      </c>
      <c r="Q27" s="12">
        <v>5</v>
      </c>
      <c r="R27" s="12">
        <v>6</v>
      </c>
      <c r="S27" s="12">
        <v>6.5</v>
      </c>
      <c r="T27" s="12">
        <v>6.5</v>
      </c>
      <c r="U27" s="12">
        <v>5.5</v>
      </c>
      <c r="V27" s="12">
        <v>5</v>
      </c>
      <c r="AB27" s="11">
        <v>25</v>
      </c>
      <c r="AC27" s="33">
        <v>2</v>
      </c>
      <c r="AD27" s="33">
        <v>1</v>
      </c>
      <c r="AE27" s="33">
        <v>0</v>
      </c>
      <c r="AF27" s="33">
        <v>0</v>
      </c>
      <c r="AG27" s="33">
        <v>1</v>
      </c>
      <c r="AH27" s="33">
        <v>1</v>
      </c>
      <c r="AI27" s="33">
        <v>0</v>
      </c>
      <c r="AJ27" s="33">
        <v>4</v>
      </c>
      <c r="AK27" s="33">
        <v>1</v>
      </c>
      <c r="AL27" s="33">
        <v>3</v>
      </c>
      <c r="AM27" s="33">
        <v>1</v>
      </c>
      <c r="AN27" s="33">
        <v>0</v>
      </c>
      <c r="AO27" s="33">
        <v>1</v>
      </c>
      <c r="AP27" s="33">
        <v>2</v>
      </c>
      <c r="AQ27" s="33">
        <v>2</v>
      </c>
      <c r="AR27" s="33">
        <v>0</v>
      </c>
      <c r="AS27" s="33">
        <v>0</v>
      </c>
      <c r="AT27" s="33">
        <v>0</v>
      </c>
      <c r="AU27" s="33">
        <v>1</v>
      </c>
      <c r="AV27" s="33">
        <v>1</v>
      </c>
      <c r="AY27" s="11">
        <v>25</v>
      </c>
      <c r="AZ27" s="33" t="str">
        <f>IF(squadre!C27=1, AC27, "-")</f>
        <v>-</v>
      </c>
      <c r="BA27" s="33" t="str">
        <f>IF(squadre!D27=1, AD27, "-")</f>
        <v>-</v>
      </c>
      <c r="BB27" s="33" t="str">
        <f>IF(squadre!E27=1, AE27, "-")</f>
        <v>-</v>
      </c>
      <c r="BC27" s="33">
        <f>IF(squadre!F27=1, AF27, "-")</f>
        <v>0</v>
      </c>
      <c r="BD27" s="33">
        <f>IF(squadre!G27=1, AG27, "-")</f>
        <v>1</v>
      </c>
      <c r="BE27" s="33">
        <f>IF(squadre!H27=1, AH27, "-")</f>
        <v>1</v>
      </c>
      <c r="BF27" s="33">
        <f>IF(squadre!I27=1, AI27, "-")</f>
        <v>0</v>
      </c>
      <c r="BG27" s="33" t="str">
        <f>IF(squadre!J27=1, AJ27, "-")</f>
        <v>-</v>
      </c>
      <c r="BH27" s="33" t="str">
        <f>IF(squadre!K27=1, AK27, "-")</f>
        <v>-</v>
      </c>
      <c r="BI27" s="33" t="str">
        <f>IF(squadre!L27=1, AL27, "-")</f>
        <v>-</v>
      </c>
      <c r="BJ27" s="33">
        <f>IF(squadre!M27=1, AM27, "-")</f>
        <v>1</v>
      </c>
      <c r="BK27" s="33">
        <f>IF(squadre!N27=1, AN27, "-")</f>
        <v>0</v>
      </c>
      <c r="BL27" s="33" t="str">
        <f>IF(squadre!O27=1, AO27, "-")</f>
        <v>-</v>
      </c>
      <c r="BM27" s="33" t="str">
        <f>IF(squadre!P27=1, AP27, "-")</f>
        <v>-</v>
      </c>
      <c r="BN27" s="33">
        <f>IF(squadre!Q27=1, AQ27, "-")</f>
        <v>2</v>
      </c>
      <c r="BO27" s="33">
        <f>IF(squadre!R27=1, AR27, "-")</f>
        <v>0</v>
      </c>
      <c r="BP27" s="33" t="str">
        <f>IF(squadre!S27=1, AS27, "-")</f>
        <v>-</v>
      </c>
      <c r="BQ27" s="33">
        <f>IF(squadre!T27=1, AT27, "-")</f>
        <v>0</v>
      </c>
      <c r="BR27" s="33">
        <f>IF(squadre!U27=1, AU27, "-")</f>
        <v>1</v>
      </c>
      <c r="BS27" s="33" t="str">
        <f>IF(squadre!V27=1, AV27, "-")</f>
        <v>-</v>
      </c>
      <c r="BV27" s="11">
        <v>25</v>
      </c>
      <c r="BW27" s="33">
        <f>IF(squadre!C27=0, AC27, "-")</f>
        <v>2</v>
      </c>
      <c r="BX27" s="33">
        <f>IF(squadre!D27=0, AD27, "-")</f>
        <v>1</v>
      </c>
      <c r="BY27" s="33">
        <f>IF(squadre!E27=0, AE27, "-")</f>
        <v>0</v>
      </c>
      <c r="BZ27" s="33" t="str">
        <f>IF(squadre!F27=0, AF27, "-")</f>
        <v>-</v>
      </c>
      <c r="CA27" s="33" t="str">
        <f>IF(squadre!G27=0, AG27, "-")</f>
        <v>-</v>
      </c>
      <c r="CB27" s="33" t="str">
        <f>IF(squadre!H27=0, AH27, "-")</f>
        <v>-</v>
      </c>
      <c r="CC27" s="33" t="str">
        <f>IF(squadre!I27=0, AI27, "-")</f>
        <v>-</v>
      </c>
      <c r="CD27" s="33">
        <f>IF(squadre!J27=0, AJ27, "-")</f>
        <v>4</v>
      </c>
      <c r="CE27" s="33">
        <f>IF(squadre!K27=0, AK27, "-")</f>
        <v>1</v>
      </c>
      <c r="CF27" s="33">
        <f>IF(squadre!L27=0, AL27, "-")</f>
        <v>3</v>
      </c>
      <c r="CG27" s="33" t="str">
        <f>IF(squadre!M27=0, AM27, "-")</f>
        <v>-</v>
      </c>
      <c r="CH27" s="33" t="str">
        <f>IF(squadre!N27=0, AN27, "-")</f>
        <v>-</v>
      </c>
      <c r="CI27" s="33">
        <f>IF(squadre!O27=0, AO27, "-")</f>
        <v>1</v>
      </c>
      <c r="CJ27" s="33">
        <f>IF(squadre!P27=0, AP27, "-")</f>
        <v>2</v>
      </c>
      <c r="CK27" s="33" t="str">
        <f>IF(squadre!Q27=0, AQ27, "-")</f>
        <v>-</v>
      </c>
      <c r="CL27" s="33" t="str">
        <f>IF(squadre!R27=0, AR27, "-")</f>
        <v>-</v>
      </c>
      <c r="CM27" s="33">
        <f>IF(squadre!S27=0, AS27, "-")</f>
        <v>0</v>
      </c>
      <c r="CN27" s="33" t="str">
        <f>IF(squadre!T27=0, AT27, "-")</f>
        <v>-</v>
      </c>
      <c r="CO27" s="33" t="str">
        <f>IF(squadre!U27=0, AU27, "-")</f>
        <v>-</v>
      </c>
      <c r="CP27" s="33">
        <f>IF(squadre!V27=0, AV27, "-")</f>
        <v>1</v>
      </c>
    </row>
    <row r="28" spans="2:94" x14ac:dyDescent="0.25">
      <c r="B28" s="11">
        <v>26</v>
      </c>
      <c r="C28" s="2">
        <v>5.5</v>
      </c>
      <c r="D28" s="12">
        <v>6</v>
      </c>
      <c r="E28" s="12">
        <v>5.5</v>
      </c>
      <c r="F28" s="12">
        <v>6</v>
      </c>
      <c r="G28" s="12">
        <v>5</v>
      </c>
      <c r="H28" s="12">
        <v>5.5</v>
      </c>
      <c r="I28" s="12">
        <v>6.5</v>
      </c>
      <c r="J28" s="12">
        <v>8</v>
      </c>
      <c r="K28" s="12">
        <v>6.5</v>
      </c>
      <c r="L28" s="12">
        <v>6</v>
      </c>
      <c r="M28" s="12">
        <v>7</v>
      </c>
      <c r="N28" s="12">
        <v>6</v>
      </c>
      <c r="O28" s="12">
        <v>6.5</v>
      </c>
      <c r="P28" s="12">
        <v>5</v>
      </c>
      <c r="Q28" s="12">
        <v>6</v>
      </c>
      <c r="R28" s="12">
        <v>6.5</v>
      </c>
      <c r="S28" s="12">
        <v>6.5</v>
      </c>
      <c r="T28" s="12">
        <v>5</v>
      </c>
      <c r="U28" s="12">
        <v>6</v>
      </c>
      <c r="V28" s="12">
        <v>6.5</v>
      </c>
      <c r="AB28" s="11">
        <v>26</v>
      </c>
      <c r="AC28" s="33">
        <v>3</v>
      </c>
      <c r="AD28" s="33">
        <v>1</v>
      </c>
      <c r="AE28" s="33">
        <v>3</v>
      </c>
      <c r="AF28" s="33">
        <v>1</v>
      </c>
      <c r="AG28" s="33">
        <v>2</v>
      </c>
      <c r="AH28" s="33">
        <v>2</v>
      </c>
      <c r="AI28" s="33">
        <v>0</v>
      </c>
      <c r="AJ28" s="33">
        <v>1</v>
      </c>
      <c r="AK28" s="33">
        <v>0</v>
      </c>
      <c r="AL28" s="33">
        <v>0</v>
      </c>
      <c r="AM28" s="33">
        <v>1</v>
      </c>
      <c r="AN28" s="33">
        <v>0</v>
      </c>
      <c r="AO28" s="33">
        <v>0</v>
      </c>
      <c r="AP28" s="33">
        <v>2</v>
      </c>
      <c r="AQ28" s="33">
        <v>2</v>
      </c>
      <c r="AR28" s="33">
        <v>2</v>
      </c>
      <c r="AS28" s="33">
        <v>0</v>
      </c>
      <c r="AT28" s="33">
        <v>3</v>
      </c>
      <c r="AU28" s="33">
        <v>4</v>
      </c>
      <c r="AV28" s="33">
        <v>0</v>
      </c>
      <c r="AY28" s="11">
        <v>26</v>
      </c>
      <c r="AZ28" s="33">
        <f>IF(squadre!C28=1, AC28, "-")</f>
        <v>3</v>
      </c>
      <c r="BA28" s="33">
        <f>IF(squadre!D28=1, AD28, "-")</f>
        <v>1</v>
      </c>
      <c r="BB28" s="33">
        <f>IF(squadre!E28=1, AE28, "-")</f>
        <v>3</v>
      </c>
      <c r="BC28" s="33" t="str">
        <f>IF(squadre!F28=1, AF28, "-")</f>
        <v>-</v>
      </c>
      <c r="BD28" s="33" t="str">
        <f>IF(squadre!G28=1, AG28, "-")</f>
        <v>-</v>
      </c>
      <c r="BE28" s="33" t="str">
        <f>IF(squadre!H28=1, AH28, "-")</f>
        <v>-</v>
      </c>
      <c r="BF28" s="33" t="str">
        <f>IF(squadre!I28=1, AI28, "-")</f>
        <v>-</v>
      </c>
      <c r="BG28" s="33">
        <f>IF(squadre!J28=1, AJ28, "-")</f>
        <v>1</v>
      </c>
      <c r="BH28" s="33">
        <f>IF(squadre!K28=1, AK28, "-")</f>
        <v>0</v>
      </c>
      <c r="BI28" s="33">
        <f>IF(squadre!L28=1, AL28, "-")</f>
        <v>0</v>
      </c>
      <c r="BJ28" s="33" t="str">
        <f>IF(squadre!M28=1, AM28, "-")</f>
        <v>-</v>
      </c>
      <c r="BK28" s="33" t="str">
        <f>IF(squadre!N28=1, AN28, "-")</f>
        <v>-</v>
      </c>
      <c r="BL28" s="33">
        <f>IF(squadre!O28=1, AO28, "-")</f>
        <v>0</v>
      </c>
      <c r="BM28" s="33">
        <f>IF(squadre!P28=1, AP28, "-")</f>
        <v>2</v>
      </c>
      <c r="BN28" s="33" t="str">
        <f>IF(squadre!Q28=1, AQ28, "-")</f>
        <v>-</v>
      </c>
      <c r="BO28" s="33" t="str">
        <f>IF(squadre!R28=1, AR28, "-")</f>
        <v>-</v>
      </c>
      <c r="BP28" s="33">
        <f>IF(squadre!S28=1, AS28, "-")</f>
        <v>0</v>
      </c>
      <c r="BQ28" s="33" t="str">
        <f>IF(squadre!T28=1, AT28, "-")</f>
        <v>-</v>
      </c>
      <c r="BR28" s="33" t="str">
        <f>IF(squadre!U28=1, AU28, "-")</f>
        <v>-</v>
      </c>
      <c r="BS28" s="33">
        <f>IF(squadre!V28=1, AV28, "-")</f>
        <v>0</v>
      </c>
      <c r="BV28" s="11">
        <v>26</v>
      </c>
      <c r="BW28" s="33" t="str">
        <f>IF(squadre!C28=0, AC28, "-")</f>
        <v>-</v>
      </c>
      <c r="BX28" s="33" t="str">
        <f>IF(squadre!D28=0, AD28, "-")</f>
        <v>-</v>
      </c>
      <c r="BY28" s="33" t="str">
        <f>IF(squadre!E28=0, AE28, "-")</f>
        <v>-</v>
      </c>
      <c r="BZ28" s="33">
        <f>IF(squadre!F28=0, AF28, "-")</f>
        <v>1</v>
      </c>
      <c r="CA28" s="33">
        <f>IF(squadre!G28=0, AG28, "-")</f>
        <v>2</v>
      </c>
      <c r="CB28" s="33">
        <f>IF(squadre!H28=0, AH28, "-")</f>
        <v>2</v>
      </c>
      <c r="CC28" s="33">
        <f>IF(squadre!I28=0, AI28, "-")</f>
        <v>0</v>
      </c>
      <c r="CD28" s="33" t="str">
        <f>IF(squadre!J28=0, AJ28, "-")</f>
        <v>-</v>
      </c>
      <c r="CE28" s="33" t="str">
        <f>IF(squadre!K28=0, AK28, "-")</f>
        <v>-</v>
      </c>
      <c r="CF28" s="33" t="str">
        <f>IF(squadre!L28=0, AL28, "-")</f>
        <v>-</v>
      </c>
      <c r="CG28" s="33">
        <f>IF(squadre!M28=0, AM28, "-")</f>
        <v>1</v>
      </c>
      <c r="CH28" s="33">
        <f>IF(squadre!N28=0, AN28, "-")</f>
        <v>0</v>
      </c>
      <c r="CI28" s="33" t="str">
        <f>IF(squadre!O28=0, AO28, "-")</f>
        <v>-</v>
      </c>
      <c r="CJ28" s="33" t="str">
        <f>IF(squadre!P28=0, AP28, "-")</f>
        <v>-</v>
      </c>
      <c r="CK28" s="33">
        <f>IF(squadre!Q28=0, AQ28, "-")</f>
        <v>2</v>
      </c>
      <c r="CL28" s="33">
        <f>IF(squadre!R28=0, AR28, "-")</f>
        <v>2</v>
      </c>
      <c r="CM28" s="33" t="str">
        <f>IF(squadre!S28=0, AS28, "-")</f>
        <v>-</v>
      </c>
      <c r="CN28" s="33">
        <f>IF(squadre!T28=0, AT28, "-")</f>
        <v>3</v>
      </c>
      <c r="CO28" s="33">
        <f>IF(squadre!U28=0, AU28, "-")</f>
        <v>4</v>
      </c>
      <c r="CP28" s="33" t="str">
        <f>IF(squadre!V28=0, AV28, "-")</f>
        <v>-</v>
      </c>
    </row>
    <row r="29" spans="2:94" x14ac:dyDescent="0.25">
      <c r="B29" s="11">
        <v>27</v>
      </c>
      <c r="C29" s="2">
        <v>6.5</v>
      </c>
      <c r="D29" s="12">
        <v>6</v>
      </c>
      <c r="E29" s="12">
        <v>6</v>
      </c>
      <c r="F29" s="12">
        <v>6</v>
      </c>
      <c r="G29" s="12">
        <v>6</v>
      </c>
      <c r="H29" s="12">
        <v>5.5</v>
      </c>
      <c r="I29" s="12">
        <v>5.5</v>
      </c>
      <c r="J29" s="12">
        <v>7</v>
      </c>
      <c r="K29" s="12">
        <v>6</v>
      </c>
      <c r="L29" s="12">
        <v>6</v>
      </c>
      <c r="M29" s="12">
        <v>6</v>
      </c>
      <c r="N29" s="12">
        <v>7</v>
      </c>
      <c r="O29" s="12">
        <v>6.5</v>
      </c>
      <c r="P29" s="12">
        <v>5.5</v>
      </c>
      <c r="Q29" s="12">
        <v>6.5</v>
      </c>
      <c r="R29" s="12">
        <v>8</v>
      </c>
      <c r="S29" s="12">
        <v>6.5</v>
      </c>
      <c r="T29" s="12">
        <v>5</v>
      </c>
      <c r="U29" s="12">
        <v>6</v>
      </c>
      <c r="V29" s="12">
        <v>6</v>
      </c>
      <c r="AB29" s="11">
        <v>27</v>
      </c>
      <c r="AC29" s="33">
        <v>0</v>
      </c>
      <c r="AD29" s="33">
        <v>0</v>
      </c>
      <c r="AE29" s="33">
        <v>3</v>
      </c>
      <c r="AF29" s="33">
        <v>3</v>
      </c>
      <c r="AG29" s="33">
        <v>2</v>
      </c>
      <c r="AH29" s="33">
        <v>1</v>
      </c>
      <c r="AI29" s="33">
        <v>3</v>
      </c>
      <c r="AJ29" s="33">
        <v>2</v>
      </c>
      <c r="AK29" s="33">
        <v>1</v>
      </c>
      <c r="AL29" s="33">
        <v>3</v>
      </c>
      <c r="AM29" s="33">
        <v>0</v>
      </c>
      <c r="AN29" s="33">
        <v>1</v>
      </c>
      <c r="AO29" s="33">
        <v>0</v>
      </c>
      <c r="AP29" s="33">
        <v>1</v>
      </c>
      <c r="AQ29" s="33">
        <v>1</v>
      </c>
      <c r="AR29" s="33">
        <v>1</v>
      </c>
      <c r="AS29" s="33">
        <v>0</v>
      </c>
      <c r="AT29" s="33">
        <v>2</v>
      </c>
      <c r="AU29" s="33">
        <v>0</v>
      </c>
      <c r="AV29" s="33">
        <v>0</v>
      </c>
      <c r="AY29" s="11">
        <v>27</v>
      </c>
      <c r="AZ29" s="33" t="str">
        <f>IF(squadre!C29=1, AC29, "-")</f>
        <v>-</v>
      </c>
      <c r="BA29" s="33">
        <f>IF(squadre!D29=1, AD29, "-")</f>
        <v>0</v>
      </c>
      <c r="BB29" s="33" t="str">
        <f>IF(squadre!E29=1, AE29, "-")</f>
        <v>-</v>
      </c>
      <c r="BC29" s="33">
        <f>IF(squadre!F29=1, AF29, "-")</f>
        <v>3</v>
      </c>
      <c r="BD29" s="33" t="str">
        <f>IF(squadre!G29=1, AG29, "-")</f>
        <v>-</v>
      </c>
      <c r="BE29" s="33">
        <f>IF(squadre!H29=1, AH29, "-")</f>
        <v>1</v>
      </c>
      <c r="BF29" s="33" t="str">
        <f>IF(squadre!I29=1, AI29, "-")</f>
        <v>-</v>
      </c>
      <c r="BG29" s="33" t="str">
        <f>IF(squadre!J29=1, AJ29, "-")</f>
        <v>-</v>
      </c>
      <c r="BH29" s="33" t="str">
        <f>IF(squadre!K29=1, AK29, "-")</f>
        <v>-</v>
      </c>
      <c r="BI29" s="33" t="str">
        <f>IF(squadre!L29=1, AL29, "-")</f>
        <v>-</v>
      </c>
      <c r="BJ29" s="33">
        <f>IF(squadre!M29=1, AM29, "-")</f>
        <v>0</v>
      </c>
      <c r="BK29" s="33">
        <f>IF(squadre!N29=1, AN29, "-")</f>
        <v>1</v>
      </c>
      <c r="BL29" s="33" t="str">
        <f>IF(squadre!O29=1, AO29, "-")</f>
        <v>-</v>
      </c>
      <c r="BM29" s="33" t="str">
        <f>IF(squadre!P29=1, AP29, "-")</f>
        <v>-</v>
      </c>
      <c r="BN29" s="33">
        <f>IF(squadre!Q29=1, AQ29, "-")</f>
        <v>1</v>
      </c>
      <c r="BO29" s="33">
        <f>IF(squadre!R29=1, AR29, "-")</f>
        <v>1</v>
      </c>
      <c r="BP29" s="33">
        <f>IF(squadre!S29=1, AS29, "-")</f>
        <v>0</v>
      </c>
      <c r="BQ29" s="33">
        <f>IF(squadre!T29=1, AT29, "-")</f>
        <v>2</v>
      </c>
      <c r="BR29" s="33">
        <f>IF(squadre!U29=1, AU29, "-")</f>
        <v>0</v>
      </c>
      <c r="BS29" s="33" t="str">
        <f>IF(squadre!V29=1, AV29, "-")</f>
        <v>-</v>
      </c>
      <c r="BV29" s="11">
        <v>27</v>
      </c>
      <c r="BW29" s="33">
        <f>IF(squadre!C29=0, AC29, "-")</f>
        <v>0</v>
      </c>
      <c r="BX29" s="33" t="str">
        <f>IF(squadre!D29=0, AD29, "-")</f>
        <v>-</v>
      </c>
      <c r="BY29" s="33">
        <f>IF(squadre!E29=0, AE29, "-")</f>
        <v>3</v>
      </c>
      <c r="BZ29" s="33" t="str">
        <f>IF(squadre!F29=0, AF29, "-")</f>
        <v>-</v>
      </c>
      <c r="CA29" s="33">
        <f>IF(squadre!G29=0, AG29, "-")</f>
        <v>2</v>
      </c>
      <c r="CB29" s="33" t="str">
        <f>IF(squadre!H29=0, AH29, "-")</f>
        <v>-</v>
      </c>
      <c r="CC29" s="33">
        <f>IF(squadre!I29=0, AI29, "-")</f>
        <v>3</v>
      </c>
      <c r="CD29" s="33">
        <f>IF(squadre!J29=0, AJ29, "-")</f>
        <v>2</v>
      </c>
      <c r="CE29" s="33">
        <f>IF(squadre!K29=0, AK29, "-")</f>
        <v>1</v>
      </c>
      <c r="CF29" s="33">
        <f>IF(squadre!L29=0, AL29, "-")</f>
        <v>3</v>
      </c>
      <c r="CG29" s="33" t="str">
        <f>IF(squadre!M29=0, AM29, "-")</f>
        <v>-</v>
      </c>
      <c r="CH29" s="33" t="str">
        <f>IF(squadre!N29=0, AN29, "-")</f>
        <v>-</v>
      </c>
      <c r="CI29" s="33">
        <f>IF(squadre!O29=0, AO29, "-")</f>
        <v>0</v>
      </c>
      <c r="CJ29" s="33">
        <f>IF(squadre!P29=0, AP29, "-")</f>
        <v>1</v>
      </c>
      <c r="CK29" s="33" t="str">
        <f>IF(squadre!Q29=0, AQ29, "-")</f>
        <v>-</v>
      </c>
      <c r="CL29" s="33" t="str">
        <f>IF(squadre!R29=0, AR29, "-")</f>
        <v>-</v>
      </c>
      <c r="CM29" s="33" t="str">
        <f>IF(squadre!S29=0, AS29, "-")</f>
        <v>-</v>
      </c>
      <c r="CN29" s="33" t="str">
        <f>IF(squadre!T29=0, AT29, "-")</f>
        <v>-</v>
      </c>
      <c r="CO29" s="33" t="str">
        <f>IF(squadre!U29=0, AU29, "-")</f>
        <v>-</v>
      </c>
      <c r="CP29" s="33">
        <f>IF(squadre!V29=0, AV29, "-")</f>
        <v>0</v>
      </c>
    </row>
    <row r="30" spans="2:94" x14ac:dyDescent="0.25">
      <c r="B30" s="11">
        <v>28</v>
      </c>
      <c r="C30" s="2">
        <v>6</v>
      </c>
      <c r="D30" s="12">
        <v>7</v>
      </c>
      <c r="E30" s="12">
        <v>6</v>
      </c>
      <c r="F30" s="12">
        <v>6.5</v>
      </c>
      <c r="G30" s="12">
        <v>7.5</v>
      </c>
      <c r="H30" s="12">
        <v>7</v>
      </c>
      <c r="I30" s="12">
        <v>6</v>
      </c>
      <c r="J30" s="12">
        <v>6</v>
      </c>
      <c r="K30" s="12">
        <v>6</v>
      </c>
      <c r="L30" s="12">
        <v>5.5</v>
      </c>
      <c r="M30" s="12">
        <v>6.5</v>
      </c>
      <c r="N30" s="12">
        <v>4</v>
      </c>
      <c r="O30" s="12">
        <v>5.5</v>
      </c>
      <c r="P30" s="12">
        <v>6.5</v>
      </c>
      <c r="Q30" s="12">
        <v>6</v>
      </c>
      <c r="R30" s="12">
        <v>5.5</v>
      </c>
      <c r="S30" s="12">
        <v>6.5</v>
      </c>
      <c r="T30" s="12">
        <v>6</v>
      </c>
      <c r="U30" s="12">
        <v>5</v>
      </c>
      <c r="V30" s="12">
        <v>6</v>
      </c>
      <c r="AB30" s="11">
        <v>28</v>
      </c>
      <c r="AC30" s="33">
        <v>1</v>
      </c>
      <c r="AD30" s="33">
        <v>0</v>
      </c>
      <c r="AE30" s="33">
        <v>1</v>
      </c>
      <c r="AF30" s="33">
        <v>1</v>
      </c>
      <c r="AG30" s="33">
        <v>0</v>
      </c>
      <c r="AH30" s="33">
        <v>0</v>
      </c>
      <c r="AI30" s="33">
        <v>2</v>
      </c>
      <c r="AJ30" s="33">
        <v>1</v>
      </c>
      <c r="AK30" s="33">
        <v>0</v>
      </c>
      <c r="AL30" s="33">
        <v>2</v>
      </c>
      <c r="AM30" s="33">
        <v>0</v>
      </c>
      <c r="AN30" s="33">
        <v>2</v>
      </c>
      <c r="AO30" s="33">
        <v>2</v>
      </c>
      <c r="AP30" s="33">
        <v>1</v>
      </c>
      <c r="AQ30" s="33">
        <v>2</v>
      </c>
      <c r="AR30" s="33">
        <v>1</v>
      </c>
      <c r="AS30" s="33">
        <v>3</v>
      </c>
      <c r="AT30" s="33">
        <v>1</v>
      </c>
      <c r="AU30" s="33">
        <v>4</v>
      </c>
      <c r="AV30" s="33">
        <v>1</v>
      </c>
      <c r="AY30" s="11">
        <v>28</v>
      </c>
      <c r="AZ30" s="33">
        <f>IF(squadre!C30=1, AC30, "-")</f>
        <v>1</v>
      </c>
      <c r="BA30" s="33" t="str">
        <f>IF(squadre!D30=1, AD30, "-")</f>
        <v>-</v>
      </c>
      <c r="BB30" s="33">
        <f>IF(squadre!E30=1, AE30, "-")</f>
        <v>1</v>
      </c>
      <c r="BC30" s="33" t="str">
        <f>IF(squadre!F30=1, AF30, "-")</f>
        <v>-</v>
      </c>
      <c r="BD30" s="33">
        <f>IF(squadre!G30=1, AG30, "-")</f>
        <v>0</v>
      </c>
      <c r="BE30" s="33" t="str">
        <f>IF(squadre!H30=1, AH30, "-")</f>
        <v>-</v>
      </c>
      <c r="BF30" s="33">
        <f>IF(squadre!I30=1, AI30, "-")</f>
        <v>2</v>
      </c>
      <c r="BG30" s="33">
        <f>IF(squadre!J30=1, AJ30, "-")</f>
        <v>1</v>
      </c>
      <c r="BH30" s="33">
        <f>IF(squadre!K30=1, AK30, "-")</f>
        <v>0</v>
      </c>
      <c r="BI30" s="33">
        <f>IF(squadre!L30=1, AL30, "-")</f>
        <v>2</v>
      </c>
      <c r="BJ30" s="33" t="str">
        <f>IF(squadre!M30=1, AM30, "-")</f>
        <v>-</v>
      </c>
      <c r="BK30" s="33" t="str">
        <f>IF(squadre!N30=1, AN30, "-")</f>
        <v>-</v>
      </c>
      <c r="BL30" s="33">
        <f>IF(squadre!O30=1, AO30, "-")</f>
        <v>2</v>
      </c>
      <c r="BM30" s="33">
        <f>IF(squadre!P30=1, AP30, "-")</f>
        <v>1</v>
      </c>
      <c r="BN30" s="33" t="str">
        <f>IF(squadre!Q30=1, AQ30, "-")</f>
        <v>-</v>
      </c>
      <c r="BO30" s="33" t="str">
        <f>IF(squadre!R30=1, AR30, "-")</f>
        <v>-</v>
      </c>
      <c r="BP30" s="33" t="str">
        <f>IF(squadre!S30=1, AS30, "-")</f>
        <v>-</v>
      </c>
      <c r="BQ30" s="33" t="str">
        <f>IF(squadre!T30=1, AT30, "-")</f>
        <v>-</v>
      </c>
      <c r="BR30" s="33" t="str">
        <f>IF(squadre!U30=1, AU30, "-")</f>
        <v>-</v>
      </c>
      <c r="BS30" s="33">
        <f>IF(squadre!V30=1, AV30, "-")</f>
        <v>1</v>
      </c>
      <c r="BV30" s="11">
        <v>28</v>
      </c>
      <c r="BW30" s="33" t="str">
        <f>IF(squadre!C30=0, AC30, "-")</f>
        <v>-</v>
      </c>
      <c r="BX30" s="33">
        <f>IF(squadre!D30=0, AD30, "-")</f>
        <v>0</v>
      </c>
      <c r="BY30" s="33" t="str">
        <f>IF(squadre!E30=0, AE30, "-")</f>
        <v>-</v>
      </c>
      <c r="BZ30" s="33">
        <f>IF(squadre!F30=0, AF30, "-")</f>
        <v>1</v>
      </c>
      <c r="CA30" s="33" t="str">
        <f>IF(squadre!G30=0, AG30, "-")</f>
        <v>-</v>
      </c>
      <c r="CB30" s="33">
        <f>IF(squadre!H30=0, AH30, "-")</f>
        <v>0</v>
      </c>
      <c r="CC30" s="33" t="str">
        <f>IF(squadre!I30=0, AI30, "-")</f>
        <v>-</v>
      </c>
      <c r="CD30" s="33" t="str">
        <f>IF(squadre!J30=0, AJ30, "-")</f>
        <v>-</v>
      </c>
      <c r="CE30" s="33" t="str">
        <f>IF(squadre!K30=0, AK30, "-")</f>
        <v>-</v>
      </c>
      <c r="CF30" s="33" t="str">
        <f>IF(squadre!L30=0, AL30, "-")</f>
        <v>-</v>
      </c>
      <c r="CG30" s="33">
        <f>IF(squadre!M30=0, AM30, "-")</f>
        <v>0</v>
      </c>
      <c r="CH30" s="33">
        <f>IF(squadre!N30=0, AN30, "-")</f>
        <v>2</v>
      </c>
      <c r="CI30" s="33" t="str">
        <f>IF(squadre!O30=0, AO30, "-")</f>
        <v>-</v>
      </c>
      <c r="CJ30" s="33" t="str">
        <f>IF(squadre!P30=0, AP30, "-")</f>
        <v>-</v>
      </c>
      <c r="CK30" s="33">
        <f>IF(squadre!Q30=0, AQ30, "-")</f>
        <v>2</v>
      </c>
      <c r="CL30" s="33">
        <f>IF(squadre!R30=0, AR30, "-")</f>
        <v>1</v>
      </c>
      <c r="CM30" s="33">
        <f>IF(squadre!S30=0, AS30, "-")</f>
        <v>3</v>
      </c>
      <c r="CN30" s="33">
        <f>IF(squadre!T30=0, AT30, "-")</f>
        <v>1</v>
      </c>
      <c r="CO30" s="33">
        <f>IF(squadre!U30=0, AU30, "-")</f>
        <v>4</v>
      </c>
      <c r="CP30" s="33" t="str">
        <f>IF(squadre!V30=0, AV30, "-")</f>
        <v>-</v>
      </c>
    </row>
    <row r="31" spans="2:94" x14ac:dyDescent="0.25">
      <c r="B31" s="11">
        <v>29</v>
      </c>
      <c r="C31" s="2">
        <v>7</v>
      </c>
      <c r="D31" s="12">
        <v>6</v>
      </c>
      <c r="E31" s="12">
        <v>6</v>
      </c>
      <c r="F31" s="12">
        <v>6.5</v>
      </c>
      <c r="G31" s="12">
        <v>6</v>
      </c>
      <c r="H31" s="12">
        <v>6</v>
      </c>
      <c r="I31" s="12">
        <v>4</v>
      </c>
      <c r="J31" s="12">
        <v>7</v>
      </c>
      <c r="K31" s="12">
        <v>7</v>
      </c>
      <c r="L31" s="12">
        <v>6</v>
      </c>
      <c r="M31" s="12">
        <v>6.5</v>
      </c>
      <c r="N31" s="12">
        <v>5</v>
      </c>
      <c r="O31" s="12">
        <v>5</v>
      </c>
      <c r="P31" s="12">
        <v>6.5</v>
      </c>
      <c r="Q31" s="12">
        <v>5.5</v>
      </c>
      <c r="R31" s="12">
        <v>5.5</v>
      </c>
      <c r="S31" s="12">
        <v>5.5</v>
      </c>
      <c r="T31" s="12">
        <v>6.5</v>
      </c>
      <c r="U31" s="12">
        <v>6</v>
      </c>
      <c r="V31" s="12">
        <v>5.5</v>
      </c>
      <c r="AB31" s="11">
        <v>29</v>
      </c>
      <c r="AC31" s="33">
        <v>3</v>
      </c>
      <c r="AD31" s="33">
        <v>2</v>
      </c>
      <c r="AE31" s="33">
        <v>0</v>
      </c>
      <c r="AF31" s="33">
        <v>1</v>
      </c>
      <c r="AG31" s="33">
        <v>0</v>
      </c>
      <c r="AH31" s="33">
        <v>2</v>
      </c>
      <c r="AI31" s="33">
        <v>3</v>
      </c>
      <c r="AJ31" s="33">
        <v>0</v>
      </c>
      <c r="AK31" s="33">
        <v>0</v>
      </c>
      <c r="AL31" s="33">
        <v>1</v>
      </c>
      <c r="AM31" s="33">
        <v>0</v>
      </c>
      <c r="AN31" s="33">
        <v>2</v>
      </c>
      <c r="AO31" s="33">
        <v>2</v>
      </c>
      <c r="AP31" s="33">
        <v>2</v>
      </c>
      <c r="AQ31" s="33">
        <v>2</v>
      </c>
      <c r="AR31" s="33">
        <v>0</v>
      </c>
      <c r="AS31" s="33">
        <v>2</v>
      </c>
      <c r="AT31" s="33">
        <v>0</v>
      </c>
      <c r="AU31" s="33">
        <v>0</v>
      </c>
      <c r="AV31" s="33">
        <v>3</v>
      </c>
      <c r="AY31" s="11">
        <v>29</v>
      </c>
      <c r="AZ31" s="33" t="str">
        <f>IF(squadre!C31=1, AC31, "-")</f>
        <v>-</v>
      </c>
      <c r="BA31" s="33">
        <f>IF(squadre!D31=1, AD31, "-")</f>
        <v>2</v>
      </c>
      <c r="BB31" s="33" t="str">
        <f>IF(squadre!E31=1, AE31, "-")</f>
        <v>-</v>
      </c>
      <c r="BC31" s="33">
        <f>IF(squadre!F31=1, AF31, "-")</f>
        <v>1</v>
      </c>
      <c r="BD31" s="33" t="str">
        <f>IF(squadre!G31=1, AG31, "-")</f>
        <v>-</v>
      </c>
      <c r="BE31" s="33">
        <f>IF(squadre!H31=1, AH31, "-")</f>
        <v>2</v>
      </c>
      <c r="BF31" s="33" t="str">
        <f>IF(squadre!I31=1, AI31, "-")</f>
        <v>-</v>
      </c>
      <c r="BG31" s="33" t="str">
        <f>IF(squadre!J31=1, AJ31, "-")</f>
        <v>-</v>
      </c>
      <c r="BH31" s="33" t="str">
        <f>IF(squadre!K31=1, AK31, "-")</f>
        <v>-</v>
      </c>
      <c r="BI31" s="33" t="str">
        <f>IF(squadre!L31=1, AL31, "-")</f>
        <v>-</v>
      </c>
      <c r="BJ31" s="33">
        <f>IF(squadre!M31=1, AM31, "-")</f>
        <v>0</v>
      </c>
      <c r="BK31" s="33">
        <f>IF(squadre!N31=1, AN31, "-")</f>
        <v>2</v>
      </c>
      <c r="BL31" s="33" t="str">
        <f>IF(squadre!O31=1, AO31, "-")</f>
        <v>-</v>
      </c>
      <c r="BM31" s="33" t="str">
        <f>IF(squadre!P31=1, AP31, "-")</f>
        <v>-</v>
      </c>
      <c r="BN31" s="33">
        <f>IF(squadre!Q31=1, AQ31, "-")</f>
        <v>2</v>
      </c>
      <c r="BO31" s="33">
        <f>IF(squadre!R31=1, AR31, "-")</f>
        <v>0</v>
      </c>
      <c r="BP31" s="33">
        <f>IF(squadre!S31=1, AS31, "-")</f>
        <v>2</v>
      </c>
      <c r="BQ31" s="33">
        <f>IF(squadre!T31=1, AT31, "-")</f>
        <v>0</v>
      </c>
      <c r="BR31" s="33">
        <f>IF(squadre!U31=1, AU31, "-")</f>
        <v>0</v>
      </c>
      <c r="BS31" s="33" t="str">
        <f>IF(squadre!V31=1, AV31, "-")</f>
        <v>-</v>
      </c>
      <c r="BV31" s="11">
        <v>29</v>
      </c>
      <c r="BW31" s="33">
        <f>IF(squadre!C31=0, AC31, "-")</f>
        <v>3</v>
      </c>
      <c r="BX31" s="33" t="str">
        <f>IF(squadre!D31=0, AD31, "-")</f>
        <v>-</v>
      </c>
      <c r="BY31" s="33">
        <f>IF(squadre!E31=0, AE31, "-")</f>
        <v>0</v>
      </c>
      <c r="BZ31" s="33" t="str">
        <f>IF(squadre!F31=0, AF31, "-")</f>
        <v>-</v>
      </c>
      <c r="CA31" s="33">
        <f>IF(squadre!G31=0, AG31, "-")</f>
        <v>0</v>
      </c>
      <c r="CB31" s="33" t="str">
        <f>IF(squadre!H31=0, AH31, "-")</f>
        <v>-</v>
      </c>
      <c r="CC31" s="33">
        <f>IF(squadre!I31=0, AI31, "-")</f>
        <v>3</v>
      </c>
      <c r="CD31" s="33">
        <f>IF(squadre!J31=0, AJ31, "-")</f>
        <v>0</v>
      </c>
      <c r="CE31" s="33">
        <f>IF(squadre!K31=0, AK31, "-")</f>
        <v>0</v>
      </c>
      <c r="CF31" s="33">
        <f>IF(squadre!L31=0, AL31, "-")</f>
        <v>1</v>
      </c>
      <c r="CG31" s="33" t="str">
        <f>IF(squadre!M31=0, AM31, "-")</f>
        <v>-</v>
      </c>
      <c r="CH31" s="33" t="str">
        <f>IF(squadre!N31=0, AN31, "-")</f>
        <v>-</v>
      </c>
      <c r="CI31" s="33">
        <f>IF(squadre!O31=0, AO31, "-")</f>
        <v>2</v>
      </c>
      <c r="CJ31" s="33">
        <f>IF(squadre!P31=0, AP31, "-")</f>
        <v>2</v>
      </c>
      <c r="CK31" s="33" t="str">
        <f>IF(squadre!Q31=0, AQ31, "-")</f>
        <v>-</v>
      </c>
      <c r="CL31" s="33" t="str">
        <f>IF(squadre!R31=0, AR31, "-")</f>
        <v>-</v>
      </c>
      <c r="CM31" s="33" t="str">
        <f>IF(squadre!S31=0, AS31, "-")</f>
        <v>-</v>
      </c>
      <c r="CN31" s="33" t="str">
        <f>IF(squadre!T31=0, AT31, "-")</f>
        <v>-</v>
      </c>
      <c r="CO31" s="33" t="str">
        <f>IF(squadre!U31=0, AU31, "-")</f>
        <v>-</v>
      </c>
      <c r="CP31" s="33">
        <f>IF(squadre!V31=0, AV31, "-")</f>
        <v>3</v>
      </c>
    </row>
    <row r="32" spans="2:94" x14ac:dyDescent="0.25">
      <c r="B32" s="11">
        <v>30</v>
      </c>
      <c r="C32" s="2">
        <v>6</v>
      </c>
      <c r="D32" s="12">
        <v>7.5</v>
      </c>
      <c r="E32" s="12">
        <v>7.5</v>
      </c>
      <c r="F32" s="12">
        <v>6</v>
      </c>
      <c r="G32" s="12">
        <v>6</v>
      </c>
      <c r="H32" s="12">
        <v>6.5</v>
      </c>
      <c r="I32" s="12">
        <v>6</v>
      </c>
      <c r="J32" s="12">
        <v>5.5</v>
      </c>
      <c r="K32" s="12">
        <v>6.5</v>
      </c>
      <c r="L32" s="12">
        <v>6</v>
      </c>
      <c r="M32" s="12">
        <v>7</v>
      </c>
      <c r="N32" s="12">
        <v>6</v>
      </c>
      <c r="O32" s="12">
        <v>6.5</v>
      </c>
      <c r="P32" s="12">
        <v>6</v>
      </c>
      <c r="Q32" s="12">
        <v>6</v>
      </c>
      <c r="R32" s="12">
        <v>6</v>
      </c>
      <c r="S32" s="12">
        <v>6</v>
      </c>
      <c r="T32" s="12">
        <v>7</v>
      </c>
      <c r="U32" s="12">
        <v>6.5</v>
      </c>
      <c r="V32" s="12">
        <v>6</v>
      </c>
      <c r="AB32" s="11">
        <v>30</v>
      </c>
      <c r="AC32" s="33">
        <v>0</v>
      </c>
      <c r="AD32" s="33">
        <v>0</v>
      </c>
      <c r="AE32" s="33">
        <v>1</v>
      </c>
      <c r="AF32" s="33">
        <v>2</v>
      </c>
      <c r="AG32" s="33">
        <v>1</v>
      </c>
      <c r="AH32" s="33">
        <v>2</v>
      </c>
      <c r="AI32" s="33">
        <v>2</v>
      </c>
      <c r="AJ32" s="33">
        <v>2</v>
      </c>
      <c r="AK32" s="33">
        <v>1</v>
      </c>
      <c r="AL32" s="33">
        <v>1</v>
      </c>
      <c r="AM32" s="33">
        <v>0</v>
      </c>
      <c r="AN32" s="33">
        <v>3</v>
      </c>
      <c r="AO32" s="33">
        <v>0</v>
      </c>
      <c r="AP32" s="33">
        <v>0</v>
      </c>
      <c r="AQ32" s="33">
        <v>3</v>
      </c>
      <c r="AR32" s="33">
        <v>2</v>
      </c>
      <c r="AS32" s="33">
        <v>0</v>
      </c>
      <c r="AT32" s="33">
        <v>2</v>
      </c>
      <c r="AU32" s="33">
        <v>5</v>
      </c>
      <c r="AV32" s="33">
        <v>0</v>
      </c>
      <c r="AY32" s="11">
        <v>30</v>
      </c>
      <c r="AZ32" s="33">
        <f>IF(squadre!C32=1, AC32, "-")</f>
        <v>0</v>
      </c>
      <c r="BA32" s="33" t="str">
        <f>IF(squadre!D32=1, AD32, "-")</f>
        <v>-</v>
      </c>
      <c r="BB32" s="33">
        <f>IF(squadre!E32=1, AE32, "-")</f>
        <v>1</v>
      </c>
      <c r="BC32" s="33" t="str">
        <f>IF(squadre!F32=1, AF32, "-")</f>
        <v>-</v>
      </c>
      <c r="BD32" s="33">
        <f>IF(squadre!G32=1, AG32, "-")</f>
        <v>1</v>
      </c>
      <c r="BE32" s="33" t="str">
        <f>IF(squadre!H32=1, AH32, "-")</f>
        <v>-</v>
      </c>
      <c r="BF32" s="33">
        <f>IF(squadre!I32=1, AI32, "-")</f>
        <v>2</v>
      </c>
      <c r="BG32" s="33">
        <f>IF(squadre!J32=1, AJ32, "-")</f>
        <v>2</v>
      </c>
      <c r="BH32" s="33" t="str">
        <f>IF(squadre!K32=1, AK32, "-")</f>
        <v>-</v>
      </c>
      <c r="BI32" s="33">
        <f>IF(squadre!L32=1, AL32, "-")</f>
        <v>1</v>
      </c>
      <c r="BJ32" s="33" t="str">
        <f>IF(squadre!M32=1, AM32, "-")</f>
        <v>-</v>
      </c>
      <c r="BK32" s="33" t="str">
        <f>IF(squadre!N32=1, AN32, "-")</f>
        <v>-</v>
      </c>
      <c r="BL32" s="33">
        <f>IF(squadre!O32=1, AO32, "-")</f>
        <v>0</v>
      </c>
      <c r="BM32" s="33">
        <f>IF(squadre!P32=1, AP32, "-")</f>
        <v>0</v>
      </c>
      <c r="BN32" s="33" t="str">
        <f>IF(squadre!Q32=1, AQ32, "-")</f>
        <v>-</v>
      </c>
      <c r="BO32" s="33" t="str">
        <f>IF(squadre!R32=1, AR32, "-")</f>
        <v>-</v>
      </c>
      <c r="BP32" s="33" t="str">
        <f>IF(squadre!S32=1, AS32, "-")</f>
        <v>-</v>
      </c>
      <c r="BQ32" s="33" t="str">
        <f>IF(squadre!T32=1, AT32, "-")</f>
        <v>-</v>
      </c>
      <c r="BR32" s="33">
        <f>IF(squadre!U32=1, AU32, "-")</f>
        <v>5</v>
      </c>
      <c r="BS32" s="33">
        <f>IF(squadre!V32=1, AV32, "-")</f>
        <v>0</v>
      </c>
      <c r="BV32" s="11">
        <v>30</v>
      </c>
      <c r="BW32" s="33" t="str">
        <f>IF(squadre!C32=0, AC32, "-")</f>
        <v>-</v>
      </c>
      <c r="BX32" s="33">
        <f>IF(squadre!D32=0, AD32, "-")</f>
        <v>0</v>
      </c>
      <c r="BY32" s="33" t="str">
        <f>IF(squadre!E32=0, AE32, "-")</f>
        <v>-</v>
      </c>
      <c r="BZ32" s="33">
        <f>IF(squadre!F32=0, AF32, "-")</f>
        <v>2</v>
      </c>
      <c r="CA32" s="33" t="str">
        <f>IF(squadre!G32=0, AG32, "-")</f>
        <v>-</v>
      </c>
      <c r="CB32" s="33">
        <f>IF(squadre!H32=0, AH32, "-")</f>
        <v>2</v>
      </c>
      <c r="CC32" s="33" t="str">
        <f>IF(squadre!I32=0, AI32, "-")</f>
        <v>-</v>
      </c>
      <c r="CD32" s="33" t="str">
        <f>IF(squadre!J32=0, AJ32, "-")</f>
        <v>-</v>
      </c>
      <c r="CE32" s="33">
        <f>IF(squadre!K32=0, AK32, "-")</f>
        <v>1</v>
      </c>
      <c r="CF32" s="33" t="str">
        <f>IF(squadre!L32=0, AL32, "-")</f>
        <v>-</v>
      </c>
      <c r="CG32" s="33">
        <f>IF(squadre!M32=0, AM32, "-")</f>
        <v>0</v>
      </c>
      <c r="CH32" s="33">
        <f>IF(squadre!N32=0, AN32, "-")</f>
        <v>3</v>
      </c>
      <c r="CI32" s="33" t="str">
        <f>IF(squadre!O32=0, AO32, "-")</f>
        <v>-</v>
      </c>
      <c r="CJ32" s="33" t="str">
        <f>IF(squadre!P32=0, AP32, "-")</f>
        <v>-</v>
      </c>
      <c r="CK32" s="33">
        <f>IF(squadre!Q32=0, AQ32, "-")</f>
        <v>3</v>
      </c>
      <c r="CL32" s="33">
        <f>IF(squadre!R32=0, AR32, "-")</f>
        <v>2</v>
      </c>
      <c r="CM32" s="33">
        <f>IF(squadre!S32=0, AS32, "-")</f>
        <v>0</v>
      </c>
      <c r="CN32" s="33">
        <f>IF(squadre!T32=0, AT32, "-")</f>
        <v>2</v>
      </c>
      <c r="CO32" s="33" t="str">
        <f>IF(squadre!U32=0, AU32, "-")</f>
        <v>-</v>
      </c>
      <c r="CP32" s="33" t="str">
        <f>IF(squadre!V32=0, AV32, "-")</f>
        <v>-</v>
      </c>
    </row>
    <row r="33" spans="2:94" x14ac:dyDescent="0.25">
      <c r="B33" s="11">
        <v>31</v>
      </c>
      <c r="C33" s="2">
        <v>6</v>
      </c>
      <c r="D33" s="12">
        <v>5.5</v>
      </c>
      <c r="E33" s="12">
        <v>6.5</v>
      </c>
      <c r="F33" s="12">
        <v>6</v>
      </c>
      <c r="G33" s="12">
        <v>4.5</v>
      </c>
      <c r="H33" s="12">
        <v>6.5</v>
      </c>
      <c r="I33" s="12">
        <v>7</v>
      </c>
      <c r="J33" s="12">
        <v>6</v>
      </c>
      <c r="K33" s="12">
        <v>6</v>
      </c>
      <c r="L33" s="12">
        <v>6.5</v>
      </c>
      <c r="M33" s="12">
        <v>6</v>
      </c>
      <c r="N33" s="12">
        <v>6</v>
      </c>
      <c r="O33" s="12">
        <v>6</v>
      </c>
      <c r="P33" s="12">
        <v>6</v>
      </c>
      <c r="Q33" s="12">
        <v>8</v>
      </c>
      <c r="R33" s="12">
        <v>6.5</v>
      </c>
      <c r="S33" s="12">
        <v>4.5</v>
      </c>
      <c r="T33" s="12">
        <v>7</v>
      </c>
      <c r="U33" s="12">
        <v>6.5</v>
      </c>
      <c r="V33" s="12">
        <v>6.5</v>
      </c>
      <c r="AB33" s="11">
        <v>31</v>
      </c>
      <c r="AC33" s="33">
        <v>3</v>
      </c>
      <c r="AD33" s="33">
        <v>2</v>
      </c>
      <c r="AE33" s="33">
        <v>0</v>
      </c>
      <c r="AF33" s="33">
        <v>0</v>
      </c>
      <c r="AG33" s="33">
        <v>3</v>
      </c>
      <c r="AH33" s="33">
        <v>2</v>
      </c>
      <c r="AI33" s="33">
        <v>2</v>
      </c>
      <c r="AJ33" s="33">
        <v>4</v>
      </c>
      <c r="AK33" s="33">
        <v>1</v>
      </c>
      <c r="AL33" s="33">
        <v>1</v>
      </c>
      <c r="AM33" s="33">
        <v>2</v>
      </c>
      <c r="AN33" s="33">
        <v>0</v>
      </c>
      <c r="AO33" s="33">
        <v>1</v>
      </c>
      <c r="AP33" s="33">
        <v>0</v>
      </c>
      <c r="AQ33" s="33">
        <v>2</v>
      </c>
      <c r="AR33" s="33">
        <v>1</v>
      </c>
      <c r="AS33" s="33">
        <v>3</v>
      </c>
      <c r="AT33" s="33">
        <v>0</v>
      </c>
      <c r="AU33" s="33">
        <v>2</v>
      </c>
      <c r="AV33" s="33">
        <v>1</v>
      </c>
      <c r="AY33" s="11">
        <v>31</v>
      </c>
      <c r="AZ33" s="33" t="str">
        <f>IF(squadre!C33=1, AC33, "-")</f>
        <v>-</v>
      </c>
      <c r="BA33" s="33">
        <f>IF(squadre!D33=1, AD33, "-")</f>
        <v>2</v>
      </c>
      <c r="BB33" s="33" t="str">
        <f>IF(squadre!E33=1, AE33, "-")</f>
        <v>-</v>
      </c>
      <c r="BC33" s="33">
        <f>IF(squadre!F33=1, AF33, "-")</f>
        <v>0</v>
      </c>
      <c r="BD33" s="33" t="str">
        <f>IF(squadre!G33=1, AG33, "-")</f>
        <v>-</v>
      </c>
      <c r="BE33" s="33">
        <f>IF(squadre!H33=1, AH33, "-")</f>
        <v>2</v>
      </c>
      <c r="BF33" s="33" t="str">
        <f>IF(squadre!I33=1, AI33, "-")</f>
        <v>-</v>
      </c>
      <c r="BG33" s="33">
        <f>IF(squadre!J33=1, AJ33, "-")</f>
        <v>4</v>
      </c>
      <c r="BH33" s="33">
        <f>IF(squadre!K33=1, AK33, "-")</f>
        <v>1</v>
      </c>
      <c r="BI33" s="33" t="str">
        <f>IF(squadre!L33=1, AL33, "-")</f>
        <v>-</v>
      </c>
      <c r="BJ33" s="33" t="str">
        <f>IF(squadre!M33=1, AM33, "-")</f>
        <v>-</v>
      </c>
      <c r="BK33" s="33">
        <f>IF(squadre!N33=1, AN33, "-")</f>
        <v>0</v>
      </c>
      <c r="BL33" s="33" t="str">
        <f>IF(squadre!O33=1, AO33, "-")</f>
        <v>-</v>
      </c>
      <c r="BM33" s="33" t="str">
        <f>IF(squadre!P33=1, AP33, "-")</f>
        <v>-</v>
      </c>
      <c r="BN33" s="33" t="str">
        <f>IF(squadre!Q33=1, AQ33, "-")</f>
        <v>-</v>
      </c>
      <c r="BO33" s="33">
        <f>IF(squadre!R33=1, AR33, "-")</f>
        <v>1</v>
      </c>
      <c r="BP33" s="33">
        <f>IF(squadre!S33=1, AS33, "-")</f>
        <v>3</v>
      </c>
      <c r="BQ33" s="33">
        <f>IF(squadre!T33=1, AT33, "-")</f>
        <v>0</v>
      </c>
      <c r="BR33" s="33" t="str">
        <f>IF(squadre!U33=1, AU33, "-")</f>
        <v>-</v>
      </c>
      <c r="BS33" s="33">
        <f>IF(squadre!V33=1, AV33, "-")</f>
        <v>1</v>
      </c>
      <c r="BV33" s="11">
        <v>31</v>
      </c>
      <c r="BW33" s="33">
        <f>IF(squadre!C33=0, AC33, "-")</f>
        <v>3</v>
      </c>
      <c r="BX33" s="33" t="str">
        <f>IF(squadre!D33=0, AD33, "-")</f>
        <v>-</v>
      </c>
      <c r="BY33" s="33">
        <f>IF(squadre!E33=0, AE33, "-")</f>
        <v>0</v>
      </c>
      <c r="BZ33" s="33" t="str">
        <f>IF(squadre!F33=0, AF33, "-")</f>
        <v>-</v>
      </c>
      <c r="CA33" s="33">
        <f>IF(squadre!G33=0, AG33, "-")</f>
        <v>3</v>
      </c>
      <c r="CB33" s="33" t="str">
        <f>IF(squadre!H33=0, AH33, "-")</f>
        <v>-</v>
      </c>
      <c r="CC33" s="33">
        <f>IF(squadre!I33=0, AI33, "-")</f>
        <v>2</v>
      </c>
      <c r="CD33" s="33" t="str">
        <f>IF(squadre!J33=0, AJ33, "-")</f>
        <v>-</v>
      </c>
      <c r="CE33" s="33" t="str">
        <f>IF(squadre!K33=0, AK33, "-")</f>
        <v>-</v>
      </c>
      <c r="CF33" s="33">
        <f>IF(squadre!L33=0, AL33, "-")</f>
        <v>1</v>
      </c>
      <c r="CG33" s="33">
        <f>IF(squadre!M33=0, AM33, "-")</f>
        <v>2</v>
      </c>
      <c r="CH33" s="33" t="str">
        <f>IF(squadre!N33=0, AN33, "-")</f>
        <v>-</v>
      </c>
      <c r="CI33" s="33">
        <f>IF(squadre!O33=0, AO33, "-")</f>
        <v>1</v>
      </c>
      <c r="CJ33" s="33">
        <f>IF(squadre!P33=0, AP33, "-")</f>
        <v>0</v>
      </c>
      <c r="CK33" s="33">
        <f>IF(squadre!Q33=0, AQ33, "-")</f>
        <v>2</v>
      </c>
      <c r="CL33" s="33" t="str">
        <f>IF(squadre!R33=0, AR33, "-")</f>
        <v>-</v>
      </c>
      <c r="CM33" s="33" t="str">
        <f>IF(squadre!S33=0, AS33, "-")</f>
        <v>-</v>
      </c>
      <c r="CN33" s="33" t="str">
        <f>IF(squadre!T33=0, AT33, "-")</f>
        <v>-</v>
      </c>
      <c r="CO33" s="33">
        <f>IF(squadre!U33=0, AU33, "-")</f>
        <v>2</v>
      </c>
      <c r="CP33" s="33" t="str">
        <f>IF(squadre!V33=0, AV33, "-")</f>
        <v>-</v>
      </c>
    </row>
    <row r="34" spans="2:94" x14ac:dyDescent="0.25">
      <c r="B34" s="11">
        <v>32</v>
      </c>
      <c r="C34" s="2">
        <v>6</v>
      </c>
      <c r="D34" s="12">
        <v>5.5</v>
      </c>
      <c r="E34" s="12">
        <v>6.5</v>
      </c>
      <c r="F34" s="12">
        <v>6</v>
      </c>
      <c r="G34" s="12">
        <v>6</v>
      </c>
      <c r="H34" s="12">
        <v>6</v>
      </c>
      <c r="I34" s="12">
        <v>6</v>
      </c>
      <c r="J34" s="12">
        <v>5.5</v>
      </c>
      <c r="K34" s="12">
        <v>7</v>
      </c>
      <c r="L34" s="12">
        <v>6.5</v>
      </c>
      <c r="M34" s="12">
        <v>6.5</v>
      </c>
      <c r="N34" s="12">
        <v>6.5</v>
      </c>
      <c r="O34" s="12">
        <v>5</v>
      </c>
      <c r="P34" s="12">
        <v>6</v>
      </c>
      <c r="Q34" s="12">
        <v>6</v>
      </c>
      <c r="R34" s="12">
        <v>6</v>
      </c>
      <c r="S34" s="12">
        <v>5</v>
      </c>
      <c r="T34" s="12">
        <v>6</v>
      </c>
      <c r="U34" s="12">
        <v>6</v>
      </c>
      <c r="V34" s="12">
        <v>6.5</v>
      </c>
      <c r="AB34" s="11">
        <v>32</v>
      </c>
      <c r="AC34" s="33">
        <v>2</v>
      </c>
      <c r="AD34" s="33">
        <v>1</v>
      </c>
      <c r="AE34" s="33">
        <v>0</v>
      </c>
      <c r="AF34" s="33">
        <v>0</v>
      </c>
      <c r="AG34" s="33">
        <v>0</v>
      </c>
      <c r="AH34" s="33">
        <v>0</v>
      </c>
      <c r="AI34" s="33">
        <v>1</v>
      </c>
      <c r="AJ34" s="33">
        <v>2</v>
      </c>
      <c r="AK34" s="33">
        <v>0</v>
      </c>
      <c r="AL34" s="33">
        <v>2</v>
      </c>
      <c r="AM34" s="33">
        <v>1</v>
      </c>
      <c r="AN34" s="33">
        <v>1</v>
      </c>
      <c r="AO34" s="33">
        <v>1</v>
      </c>
      <c r="AP34" s="33">
        <v>3</v>
      </c>
      <c r="AQ34" s="33">
        <v>3</v>
      </c>
      <c r="AR34" s="33">
        <v>1</v>
      </c>
      <c r="AS34" s="33">
        <v>1</v>
      </c>
      <c r="AT34" s="33">
        <v>2</v>
      </c>
      <c r="AU34" s="33">
        <v>2</v>
      </c>
      <c r="AV34" s="33">
        <v>0</v>
      </c>
      <c r="AY34" s="11">
        <v>32</v>
      </c>
      <c r="AZ34" s="33">
        <f>IF(squadre!C34=1, AC34, "-")</f>
        <v>2</v>
      </c>
      <c r="BA34" s="33" t="str">
        <f>IF(squadre!D34=1, AD34, "-")</f>
        <v>-</v>
      </c>
      <c r="BB34" s="33">
        <f>IF(squadre!E34=1, AE34, "-")</f>
        <v>0</v>
      </c>
      <c r="BC34" s="33" t="str">
        <f>IF(squadre!F34=1, AF34, "-")</f>
        <v>-</v>
      </c>
      <c r="BD34" s="33">
        <f>IF(squadre!G34=1, AG34, "-")</f>
        <v>0</v>
      </c>
      <c r="BE34" s="33" t="str">
        <f>IF(squadre!H34=1, AH34, "-")</f>
        <v>-</v>
      </c>
      <c r="BF34" s="33">
        <f>IF(squadre!I34=1, AI34, "-")</f>
        <v>1</v>
      </c>
      <c r="BG34" s="33" t="str">
        <f>IF(squadre!J34=1, AJ34, "-")</f>
        <v>-</v>
      </c>
      <c r="BH34" s="33" t="str">
        <f>IF(squadre!K34=1, AK34, "-")</f>
        <v>-</v>
      </c>
      <c r="BI34" s="33">
        <f>IF(squadre!L34=1, AL34, "-")</f>
        <v>2</v>
      </c>
      <c r="BJ34" s="33">
        <f>IF(squadre!M34=1, AM34, "-")</f>
        <v>1</v>
      </c>
      <c r="BK34" s="33" t="str">
        <f>IF(squadre!N34=1, AN34, "-")</f>
        <v>-</v>
      </c>
      <c r="BL34" s="33">
        <f>IF(squadre!O34=1, AO34, "-")</f>
        <v>1</v>
      </c>
      <c r="BM34" s="33">
        <f>IF(squadre!P34=1, AP34, "-")</f>
        <v>3</v>
      </c>
      <c r="BN34" s="33">
        <f>IF(squadre!Q34=1, AQ34, "-")</f>
        <v>3</v>
      </c>
      <c r="BO34" s="33" t="str">
        <f>IF(squadre!R34=1, AR34, "-")</f>
        <v>-</v>
      </c>
      <c r="BP34" s="33" t="str">
        <f>IF(squadre!S34=1, AS34, "-")</f>
        <v>-</v>
      </c>
      <c r="BQ34" s="33" t="str">
        <f>IF(squadre!T34=1, AT34, "-")</f>
        <v>-</v>
      </c>
      <c r="BR34" s="33">
        <f>IF(squadre!U34=1, AU34, "-")</f>
        <v>2</v>
      </c>
      <c r="BS34" s="33" t="str">
        <f>IF(squadre!V34=1, AV34, "-")</f>
        <v>-</v>
      </c>
      <c r="BV34" s="11">
        <v>32</v>
      </c>
      <c r="BW34" s="33" t="str">
        <f>IF(squadre!C34=0, AC34, "-")</f>
        <v>-</v>
      </c>
      <c r="BX34" s="33">
        <f>IF(squadre!D34=0, AD34, "-")</f>
        <v>1</v>
      </c>
      <c r="BY34" s="33" t="str">
        <f>IF(squadre!E34=0, AE34, "-")</f>
        <v>-</v>
      </c>
      <c r="BZ34" s="33">
        <f>IF(squadre!F34=0, AF34, "-")</f>
        <v>0</v>
      </c>
      <c r="CA34" s="33" t="str">
        <f>IF(squadre!G34=0, AG34, "-")</f>
        <v>-</v>
      </c>
      <c r="CB34" s="33">
        <f>IF(squadre!H34=0, AH34, "-")</f>
        <v>0</v>
      </c>
      <c r="CC34" s="33" t="str">
        <f>IF(squadre!I34=0, AI34, "-")</f>
        <v>-</v>
      </c>
      <c r="CD34" s="33">
        <f>IF(squadre!J34=0, AJ34, "-")</f>
        <v>2</v>
      </c>
      <c r="CE34" s="33">
        <f>IF(squadre!K34=0, AK34, "-")</f>
        <v>0</v>
      </c>
      <c r="CF34" s="33" t="str">
        <f>IF(squadre!L34=0, AL34, "-")</f>
        <v>-</v>
      </c>
      <c r="CG34" s="33" t="str">
        <f>IF(squadre!M34=0, AM34, "-")</f>
        <v>-</v>
      </c>
      <c r="CH34" s="33">
        <f>IF(squadre!N34=0, AN34, "-")</f>
        <v>1</v>
      </c>
      <c r="CI34" s="33" t="str">
        <f>IF(squadre!O34=0, AO34, "-")</f>
        <v>-</v>
      </c>
      <c r="CJ34" s="33" t="str">
        <f>IF(squadre!P34=0, AP34, "-")</f>
        <v>-</v>
      </c>
      <c r="CK34" s="33" t="str">
        <f>IF(squadre!Q34=0, AQ34, "-")</f>
        <v>-</v>
      </c>
      <c r="CL34" s="33">
        <f>IF(squadre!R34=0, AR34, "-")</f>
        <v>1</v>
      </c>
      <c r="CM34" s="33">
        <f>IF(squadre!S34=0, AS34, "-")</f>
        <v>1</v>
      </c>
      <c r="CN34" s="33">
        <f>IF(squadre!T34=0, AT34, "-")</f>
        <v>2</v>
      </c>
      <c r="CO34" s="33" t="str">
        <f>IF(squadre!U34=0, AU34, "-")</f>
        <v>-</v>
      </c>
      <c r="CP34" s="33">
        <f>IF(squadre!V34=0, AV34, "-")</f>
        <v>0</v>
      </c>
    </row>
    <row r="35" spans="2:94" x14ac:dyDescent="0.25">
      <c r="B35" s="11">
        <v>33</v>
      </c>
      <c r="C35" s="2">
        <v>6</v>
      </c>
      <c r="D35" s="12">
        <v>6</v>
      </c>
      <c r="E35" s="12">
        <v>7</v>
      </c>
      <c r="F35" s="12">
        <v>5</v>
      </c>
      <c r="G35" s="12">
        <v>7.5</v>
      </c>
      <c r="H35" s="12">
        <v>5.5</v>
      </c>
      <c r="I35" s="12">
        <v>6</v>
      </c>
      <c r="J35" s="12">
        <v>7</v>
      </c>
      <c r="K35" s="12">
        <v>6</v>
      </c>
      <c r="L35" s="12">
        <v>6.5</v>
      </c>
      <c r="M35" s="12">
        <v>6</v>
      </c>
      <c r="N35" s="12">
        <v>6</v>
      </c>
      <c r="O35" s="12">
        <v>6</v>
      </c>
      <c r="P35" s="12">
        <v>6</v>
      </c>
      <c r="Q35" s="12">
        <v>7</v>
      </c>
      <c r="R35" s="12">
        <v>5</v>
      </c>
      <c r="S35" s="12">
        <v>6</v>
      </c>
      <c r="T35" s="12">
        <v>6.5</v>
      </c>
      <c r="U35" s="12">
        <v>5</v>
      </c>
      <c r="V35" s="12">
        <v>6</v>
      </c>
      <c r="AB35" s="11">
        <v>33</v>
      </c>
      <c r="AC35" s="33">
        <v>1</v>
      </c>
      <c r="AD35" s="33">
        <v>1</v>
      </c>
      <c r="AE35" s="33">
        <v>3</v>
      </c>
      <c r="AF35" s="33">
        <v>1</v>
      </c>
      <c r="AG35" s="33">
        <v>0</v>
      </c>
      <c r="AH35" s="33">
        <v>3</v>
      </c>
      <c r="AI35" s="33">
        <v>1</v>
      </c>
      <c r="AJ35" s="33">
        <v>0</v>
      </c>
      <c r="AK35" s="33">
        <v>0</v>
      </c>
      <c r="AL35" s="33">
        <v>1</v>
      </c>
      <c r="AM35" s="33">
        <v>1</v>
      </c>
      <c r="AN35" s="33">
        <v>2</v>
      </c>
      <c r="AO35" s="33">
        <v>1</v>
      </c>
      <c r="AP35" s="33">
        <v>1</v>
      </c>
      <c r="AQ35" s="33">
        <v>1</v>
      </c>
      <c r="AR35" s="33">
        <v>1</v>
      </c>
      <c r="AS35" s="33">
        <v>1</v>
      </c>
      <c r="AT35" s="33">
        <v>1</v>
      </c>
      <c r="AU35" s="33">
        <v>4</v>
      </c>
      <c r="AV35" s="33">
        <v>0</v>
      </c>
      <c r="AY35" s="11">
        <v>33</v>
      </c>
      <c r="AZ35" s="33" t="str">
        <f>IF(squadre!C35=1, AC35, "-")</f>
        <v>-</v>
      </c>
      <c r="BA35" s="33">
        <f>IF(squadre!D35=1, AD35, "-")</f>
        <v>1</v>
      </c>
      <c r="BB35" s="33" t="str">
        <f>IF(squadre!E35=1, AE35, "-")</f>
        <v>-</v>
      </c>
      <c r="BC35" s="33">
        <f>IF(squadre!F35=1, AF35, "-")</f>
        <v>1</v>
      </c>
      <c r="BD35" s="33" t="str">
        <f>IF(squadre!G35=1, AG35, "-")</f>
        <v>-</v>
      </c>
      <c r="BE35" s="33">
        <f>IF(squadre!H35=1, AH35, "-")</f>
        <v>3</v>
      </c>
      <c r="BF35" s="33">
        <f>IF(squadre!I35=1, AI35, "-")</f>
        <v>1</v>
      </c>
      <c r="BG35" s="33">
        <f>IF(squadre!J35=1, AJ35, "-")</f>
        <v>0</v>
      </c>
      <c r="BH35" s="33">
        <f>IF(squadre!K35=1, AK35, "-")</f>
        <v>0</v>
      </c>
      <c r="BI35" s="33" t="str">
        <f>IF(squadre!L35=1, AL35, "-")</f>
        <v>-</v>
      </c>
      <c r="BJ35" s="33" t="str">
        <f>IF(squadre!M35=1, AM35, "-")</f>
        <v>-</v>
      </c>
      <c r="BK35" s="33">
        <f>IF(squadre!N35=1, AN35, "-")</f>
        <v>2</v>
      </c>
      <c r="BL35" s="33" t="str">
        <f>IF(squadre!O35=1, AO35, "-")</f>
        <v>-</v>
      </c>
      <c r="BM35" s="33" t="str">
        <f>IF(squadre!P35=1, AP35, "-")</f>
        <v>-</v>
      </c>
      <c r="BN35" s="33" t="str">
        <f>IF(squadre!Q35=1, AQ35, "-")</f>
        <v>-</v>
      </c>
      <c r="BO35" s="33">
        <f>IF(squadre!R35=1, AR35, "-")</f>
        <v>1</v>
      </c>
      <c r="BP35" s="33" t="str">
        <f>IF(squadre!S35=1, AS35, "-")</f>
        <v>-</v>
      </c>
      <c r="BQ35" s="33">
        <f>IF(squadre!T35=1, AT35, "-")</f>
        <v>1</v>
      </c>
      <c r="BR35" s="33" t="str">
        <f>IF(squadre!U35=1, AU35, "-")</f>
        <v>-</v>
      </c>
      <c r="BS35" s="33">
        <f>IF(squadre!V35=1, AV35, "-")</f>
        <v>0</v>
      </c>
      <c r="BV35" s="11">
        <v>33</v>
      </c>
      <c r="BW35" s="33">
        <f>IF(squadre!C35=0, AC35, "-")</f>
        <v>1</v>
      </c>
      <c r="BX35" s="33" t="str">
        <f>IF(squadre!D35=0, AD35, "-")</f>
        <v>-</v>
      </c>
      <c r="BY35" s="33">
        <f>IF(squadre!E35=0, AE35, "-")</f>
        <v>3</v>
      </c>
      <c r="BZ35" s="33" t="str">
        <f>IF(squadre!F35=0, AF35, "-")</f>
        <v>-</v>
      </c>
      <c r="CA35" s="33">
        <f>IF(squadre!G35=0, AG35, "-")</f>
        <v>0</v>
      </c>
      <c r="CB35" s="33" t="str">
        <f>IF(squadre!H35=0, AH35, "-")</f>
        <v>-</v>
      </c>
      <c r="CC35" s="33" t="str">
        <f>IF(squadre!I35=0, AI35, "-")</f>
        <v>-</v>
      </c>
      <c r="CD35" s="33" t="str">
        <f>IF(squadre!J35=0, AJ35, "-")</f>
        <v>-</v>
      </c>
      <c r="CE35" s="33" t="str">
        <f>IF(squadre!K35=0, AK35, "-")</f>
        <v>-</v>
      </c>
      <c r="CF35" s="33">
        <f>IF(squadre!L35=0, AL35, "-")</f>
        <v>1</v>
      </c>
      <c r="CG35" s="33">
        <f>IF(squadre!M35=0, AM35, "-")</f>
        <v>1</v>
      </c>
      <c r="CH35" s="33" t="str">
        <f>IF(squadre!N35=0, AN35, "-")</f>
        <v>-</v>
      </c>
      <c r="CI35" s="33">
        <f>IF(squadre!O35=0, AO35, "-")</f>
        <v>1</v>
      </c>
      <c r="CJ35" s="33">
        <f>IF(squadre!P35=0, AP35, "-")</f>
        <v>1</v>
      </c>
      <c r="CK35" s="33">
        <f>IF(squadre!Q35=0, AQ35, "-")</f>
        <v>1</v>
      </c>
      <c r="CL35" s="33" t="str">
        <f>IF(squadre!R35=0, AR35, "-")</f>
        <v>-</v>
      </c>
      <c r="CM35" s="33">
        <f>IF(squadre!S35=0, AS35, "-")</f>
        <v>1</v>
      </c>
      <c r="CN35" s="33" t="str">
        <f>IF(squadre!T35=0, AT35, "-")</f>
        <v>-</v>
      </c>
      <c r="CO35" s="33">
        <f>IF(squadre!U35=0, AU35, "-")</f>
        <v>4</v>
      </c>
      <c r="CP35" s="33" t="str">
        <f>IF(squadre!V35=0, AV35, "-")</f>
        <v>-</v>
      </c>
    </row>
    <row r="36" spans="2:94" x14ac:dyDescent="0.25">
      <c r="B36" s="11">
        <v>34</v>
      </c>
      <c r="C36" s="2">
        <v>6</v>
      </c>
      <c r="D36" s="12">
        <v>6.5</v>
      </c>
      <c r="E36" s="12">
        <v>6</v>
      </c>
      <c r="F36" s="12">
        <v>6</v>
      </c>
      <c r="G36" s="12">
        <v>6</v>
      </c>
      <c r="H36" s="12">
        <v>6</v>
      </c>
      <c r="I36" s="12">
        <v>6.5</v>
      </c>
      <c r="J36" s="12">
        <v>6.5</v>
      </c>
      <c r="K36" s="12">
        <v>6.5</v>
      </c>
      <c r="L36" s="12">
        <v>6</v>
      </c>
      <c r="M36" s="12">
        <v>5.5</v>
      </c>
      <c r="N36" s="12">
        <v>6.5</v>
      </c>
      <c r="O36" s="12">
        <v>6</v>
      </c>
      <c r="P36" s="12">
        <v>6</v>
      </c>
      <c r="Q36" s="12">
        <v>6.5</v>
      </c>
      <c r="R36" s="12">
        <v>7</v>
      </c>
      <c r="S36" s="12">
        <v>5</v>
      </c>
      <c r="T36" s="12">
        <v>5.5</v>
      </c>
      <c r="U36" s="12">
        <v>6</v>
      </c>
      <c r="V36" s="12">
        <v>6</v>
      </c>
      <c r="AB36" s="11">
        <v>34</v>
      </c>
      <c r="AC36" s="33">
        <v>1</v>
      </c>
      <c r="AD36" s="33">
        <v>1</v>
      </c>
      <c r="AE36" s="33">
        <v>1</v>
      </c>
      <c r="AF36" s="33">
        <v>4</v>
      </c>
      <c r="AG36" s="33">
        <v>1</v>
      </c>
      <c r="AH36" s="33">
        <v>0</v>
      </c>
      <c r="AI36" s="33">
        <v>0</v>
      </c>
      <c r="AJ36" s="33">
        <v>1</v>
      </c>
      <c r="AK36" s="33">
        <v>0</v>
      </c>
      <c r="AL36" s="33">
        <v>0</v>
      </c>
      <c r="AM36" s="33">
        <v>2</v>
      </c>
      <c r="AN36" s="33">
        <v>0</v>
      </c>
      <c r="AO36" s="33">
        <v>0</v>
      </c>
      <c r="AP36" s="33">
        <v>0</v>
      </c>
      <c r="AQ36" s="33">
        <v>3</v>
      </c>
      <c r="AR36" s="33">
        <v>0</v>
      </c>
      <c r="AS36" s="33">
        <v>3</v>
      </c>
      <c r="AT36" s="33">
        <v>4</v>
      </c>
      <c r="AU36" s="33">
        <v>2</v>
      </c>
      <c r="AV36" s="33">
        <v>0</v>
      </c>
      <c r="AY36" s="11">
        <v>34</v>
      </c>
      <c r="AZ36" s="33">
        <f>IF(squadre!C36=1, AC36, "-")</f>
        <v>1</v>
      </c>
      <c r="BA36" s="33" t="str">
        <f>IF(squadre!D36=1, AD36, "-")</f>
        <v>-</v>
      </c>
      <c r="BB36" s="33">
        <f>IF(squadre!E36=1, AE36, "-")</f>
        <v>1</v>
      </c>
      <c r="BC36" s="33" t="str">
        <f>IF(squadre!F36=1, AF36, "-")</f>
        <v>-</v>
      </c>
      <c r="BD36" s="33">
        <f>IF(squadre!G36=1, AG36, "-")</f>
        <v>1</v>
      </c>
      <c r="BE36" s="33" t="str">
        <f>IF(squadre!H36=1, AH36, "-")</f>
        <v>-</v>
      </c>
      <c r="BF36" s="33" t="str">
        <f>IF(squadre!I36=1, AI36, "-")</f>
        <v>-</v>
      </c>
      <c r="BG36" s="33" t="str">
        <f>IF(squadre!J36=1, AJ36, "-")</f>
        <v>-</v>
      </c>
      <c r="BH36" s="33" t="str">
        <f>IF(squadre!K36=1, AK36, "-")</f>
        <v>-</v>
      </c>
      <c r="BI36" s="33" t="str">
        <f>IF(squadre!L36=1, AL36, "-")</f>
        <v>-</v>
      </c>
      <c r="BJ36" s="33">
        <f>IF(squadre!M36=1, AM36, "-")</f>
        <v>2</v>
      </c>
      <c r="BK36" s="33" t="str">
        <f>IF(squadre!N36=1, AN36, "-")</f>
        <v>-</v>
      </c>
      <c r="BL36" s="33">
        <f>IF(squadre!O36=1, AO36, "-")</f>
        <v>0</v>
      </c>
      <c r="BM36" s="33">
        <f>IF(squadre!P36=1, AP36, "-")</f>
        <v>0</v>
      </c>
      <c r="BN36" s="33">
        <f>IF(squadre!Q36=1, AQ36, "-")</f>
        <v>3</v>
      </c>
      <c r="BO36" s="33">
        <f>IF(squadre!R36=1, AR36, "-")</f>
        <v>0</v>
      </c>
      <c r="BP36" s="33">
        <f>IF(squadre!S36=1, AS36, "-")</f>
        <v>3</v>
      </c>
      <c r="BQ36" s="33" t="str">
        <f>IF(squadre!T36=1, AT36, "-")</f>
        <v>-</v>
      </c>
      <c r="BR36" s="33">
        <f>IF(squadre!U36=1, AU36, "-")</f>
        <v>2</v>
      </c>
      <c r="BS36" s="33" t="str">
        <f>IF(squadre!V36=1, AV36, "-")</f>
        <v>-</v>
      </c>
      <c r="BV36" s="11">
        <v>34</v>
      </c>
      <c r="BW36" s="33" t="str">
        <f>IF(squadre!C36=0, AC36, "-")</f>
        <v>-</v>
      </c>
      <c r="BX36" s="33">
        <f>IF(squadre!D36=0, AD36, "-")</f>
        <v>1</v>
      </c>
      <c r="BY36" s="33" t="str">
        <f>IF(squadre!E36=0, AE36, "-")</f>
        <v>-</v>
      </c>
      <c r="BZ36" s="33">
        <f>IF(squadre!F36=0, AF36, "-")</f>
        <v>4</v>
      </c>
      <c r="CA36" s="33" t="str">
        <f>IF(squadre!G36=0, AG36, "-")</f>
        <v>-</v>
      </c>
      <c r="CB36" s="33">
        <f>IF(squadre!H36=0, AH36, "-")</f>
        <v>0</v>
      </c>
      <c r="CC36" s="33">
        <f>IF(squadre!I36=0, AI36, "-")</f>
        <v>0</v>
      </c>
      <c r="CD36" s="33">
        <f>IF(squadre!J36=0, AJ36, "-")</f>
        <v>1</v>
      </c>
      <c r="CE36" s="33">
        <f>IF(squadre!K36=0, AK36, "-")</f>
        <v>0</v>
      </c>
      <c r="CF36" s="33">
        <f>IF(squadre!L36=0, AL36, "-")</f>
        <v>0</v>
      </c>
      <c r="CG36" s="33" t="str">
        <f>IF(squadre!M36=0, AM36, "-")</f>
        <v>-</v>
      </c>
      <c r="CH36" s="33">
        <f>IF(squadre!N36=0, AN36, "-")</f>
        <v>0</v>
      </c>
      <c r="CI36" s="33" t="str">
        <f>IF(squadre!O36=0, AO36, "-")</f>
        <v>-</v>
      </c>
      <c r="CJ36" s="33" t="str">
        <f>IF(squadre!P36=0, AP36, "-")</f>
        <v>-</v>
      </c>
      <c r="CK36" s="33" t="str">
        <f>IF(squadre!Q36=0, AQ36, "-")</f>
        <v>-</v>
      </c>
      <c r="CL36" s="33" t="str">
        <f>IF(squadre!R36=0, AR36, "-")</f>
        <v>-</v>
      </c>
      <c r="CM36" s="33" t="str">
        <f>IF(squadre!S36=0, AS36, "-")</f>
        <v>-</v>
      </c>
      <c r="CN36" s="33">
        <f>IF(squadre!T36=0, AT36, "-")</f>
        <v>4</v>
      </c>
      <c r="CO36" s="33" t="str">
        <f>IF(squadre!U36=0, AU36, "-")</f>
        <v>-</v>
      </c>
      <c r="CP36" s="33">
        <f>IF(squadre!V36=0, AV36, "-")</f>
        <v>0</v>
      </c>
    </row>
    <row r="37" spans="2:94" x14ac:dyDescent="0.25">
      <c r="B37" s="11">
        <v>35</v>
      </c>
      <c r="C37" s="2">
        <v>6.5</v>
      </c>
      <c r="D37" s="12">
        <v>5</v>
      </c>
      <c r="E37" s="12">
        <v>6.5</v>
      </c>
      <c r="F37" s="12">
        <v>6.5</v>
      </c>
      <c r="G37" s="12">
        <v>6.5</v>
      </c>
      <c r="H37" s="12">
        <v>6</v>
      </c>
      <c r="I37" s="12">
        <v>6</v>
      </c>
      <c r="J37" s="12">
        <v>5.5</v>
      </c>
      <c r="K37" s="12">
        <v>6</v>
      </c>
      <c r="L37" s="12">
        <v>6.5</v>
      </c>
      <c r="M37" s="12">
        <v>7</v>
      </c>
      <c r="N37" s="12">
        <v>6.5</v>
      </c>
      <c r="O37" s="12">
        <v>6.5</v>
      </c>
      <c r="P37" s="12">
        <v>6.5</v>
      </c>
      <c r="Q37" s="12">
        <v>5.5</v>
      </c>
      <c r="R37" s="12">
        <v>6.5</v>
      </c>
      <c r="S37" s="12">
        <v>4.5</v>
      </c>
      <c r="T37" s="12">
        <v>6</v>
      </c>
      <c r="U37" s="12">
        <v>6</v>
      </c>
      <c r="V37" s="12">
        <v>6</v>
      </c>
      <c r="AB37" s="11">
        <v>35</v>
      </c>
      <c r="AC37" s="33">
        <v>2</v>
      </c>
      <c r="AD37" s="33">
        <v>6</v>
      </c>
      <c r="AE37" s="33">
        <v>0</v>
      </c>
      <c r="AF37" s="33">
        <v>0</v>
      </c>
      <c r="AG37" s="33">
        <v>0</v>
      </c>
      <c r="AH37" s="33">
        <v>1</v>
      </c>
      <c r="AI37" s="33">
        <v>1</v>
      </c>
      <c r="AJ37" s="33">
        <v>3</v>
      </c>
      <c r="AK37" s="33">
        <v>0</v>
      </c>
      <c r="AL37" s="33">
        <v>0</v>
      </c>
      <c r="AM37" s="33">
        <v>0</v>
      </c>
      <c r="AN37" s="33">
        <v>1</v>
      </c>
      <c r="AO37" s="33">
        <v>1</v>
      </c>
      <c r="AP37" s="33">
        <v>0</v>
      </c>
      <c r="AQ37" s="33">
        <v>4</v>
      </c>
      <c r="AR37" s="33">
        <v>0</v>
      </c>
      <c r="AS37" s="33">
        <v>3</v>
      </c>
      <c r="AT37" s="33">
        <v>3</v>
      </c>
      <c r="AU37" s="33">
        <v>1</v>
      </c>
      <c r="AV37" s="33">
        <v>1</v>
      </c>
      <c r="AY37" s="11">
        <v>35</v>
      </c>
      <c r="AZ37" s="33" t="str">
        <f>IF(squadre!C37=1, AC37, "-")</f>
        <v>-</v>
      </c>
      <c r="BA37" s="33" t="str">
        <f>IF(squadre!D37=1, AD37, "-")</f>
        <v>-</v>
      </c>
      <c r="BB37" s="33" t="str">
        <f>IF(squadre!E37=1, AE37, "-")</f>
        <v>-</v>
      </c>
      <c r="BC37" s="33">
        <f>IF(squadre!F37=1, AF37, "-")</f>
        <v>0</v>
      </c>
      <c r="BD37" s="33">
        <f>IF(squadre!G37=1, AG37, "-")</f>
        <v>0</v>
      </c>
      <c r="BE37" s="33">
        <f>IF(squadre!H37=1, AH37, "-")</f>
        <v>1</v>
      </c>
      <c r="BF37" s="33">
        <f>IF(squadre!I37=1, AI37, "-")</f>
        <v>1</v>
      </c>
      <c r="BG37" s="33" t="str">
        <f>IF(squadre!J37=1, AJ37, "-")</f>
        <v>-</v>
      </c>
      <c r="BH37" s="33">
        <f>IF(squadre!K37=1, AK37, "-")</f>
        <v>0</v>
      </c>
      <c r="BI37" s="33">
        <f>IF(squadre!L37=1, AL37, "-")</f>
        <v>0</v>
      </c>
      <c r="BJ37" s="33">
        <f>IF(squadre!M37=1, AM37, "-")</f>
        <v>0</v>
      </c>
      <c r="BK37" s="33">
        <f>IF(squadre!N37=1, AN37, "-")</f>
        <v>1</v>
      </c>
      <c r="BL37" s="33" t="str">
        <f>IF(squadre!O37=1, AO37, "-")</f>
        <v>-</v>
      </c>
      <c r="BM37" s="33">
        <f>IF(squadre!P37=1, AP37, "-")</f>
        <v>0</v>
      </c>
      <c r="BN37" s="33" t="str">
        <f>IF(squadre!Q37=1, AQ37, "-")</f>
        <v>-</v>
      </c>
      <c r="BO37" s="33" t="str">
        <f>IF(squadre!R37=1, AR37, "-")</f>
        <v>-</v>
      </c>
      <c r="BP37" s="33" t="str">
        <f>IF(squadre!S37=1, AS37, "-")</f>
        <v>-</v>
      </c>
      <c r="BQ37" s="33" t="str">
        <f>IF(squadre!T37=1, AT37, "-")</f>
        <v>-</v>
      </c>
      <c r="BR37" s="33" t="str">
        <f>IF(squadre!U37=1, AU37, "-")</f>
        <v>-</v>
      </c>
      <c r="BS37" s="33">
        <f>IF(squadre!V37=1, AV37, "-")</f>
        <v>1</v>
      </c>
      <c r="BV37" s="11">
        <v>35</v>
      </c>
      <c r="BW37" s="33">
        <f>IF(squadre!C37=0, AC37, "-")</f>
        <v>2</v>
      </c>
      <c r="BX37" s="33">
        <f>IF(squadre!D37=0, AD37, "-")</f>
        <v>6</v>
      </c>
      <c r="BY37" s="33">
        <f>IF(squadre!E37=0, AE37, "-")</f>
        <v>0</v>
      </c>
      <c r="BZ37" s="33" t="str">
        <f>IF(squadre!F37=0, AF37, "-")</f>
        <v>-</v>
      </c>
      <c r="CA37" s="33" t="str">
        <f>IF(squadre!G37=0, AG37, "-")</f>
        <v>-</v>
      </c>
      <c r="CB37" s="33" t="str">
        <f>IF(squadre!H37=0, AH37, "-")</f>
        <v>-</v>
      </c>
      <c r="CC37" s="33" t="str">
        <f>IF(squadre!I37=0, AI37, "-")</f>
        <v>-</v>
      </c>
      <c r="CD37" s="33">
        <f>IF(squadre!J37=0, AJ37, "-")</f>
        <v>3</v>
      </c>
      <c r="CE37" s="33" t="str">
        <f>IF(squadre!K37=0, AK37, "-")</f>
        <v>-</v>
      </c>
      <c r="CF37" s="33" t="str">
        <f>IF(squadre!L37=0, AL37, "-")</f>
        <v>-</v>
      </c>
      <c r="CG37" s="33" t="str">
        <f>IF(squadre!M37=0, AM37, "-")</f>
        <v>-</v>
      </c>
      <c r="CH37" s="33" t="str">
        <f>IF(squadre!N37=0, AN37, "-")</f>
        <v>-</v>
      </c>
      <c r="CI37" s="33">
        <f>IF(squadre!O37=0, AO37, "-")</f>
        <v>1</v>
      </c>
      <c r="CJ37" s="33" t="str">
        <f>IF(squadre!P37=0, AP37, "-")</f>
        <v>-</v>
      </c>
      <c r="CK37" s="33">
        <f>IF(squadre!Q37=0, AQ37, "-")</f>
        <v>4</v>
      </c>
      <c r="CL37" s="33">
        <f>IF(squadre!R37=0, AR37, "-")</f>
        <v>0</v>
      </c>
      <c r="CM37" s="33">
        <f>IF(squadre!S37=0, AS37, "-")</f>
        <v>3</v>
      </c>
      <c r="CN37" s="33">
        <f>IF(squadre!T37=0, AT37, "-")</f>
        <v>3</v>
      </c>
      <c r="CO37" s="33">
        <f>IF(squadre!U37=0, AU37, "-")</f>
        <v>1</v>
      </c>
      <c r="CP37" s="33" t="str">
        <f>IF(squadre!V37=0, AV37, "-")</f>
        <v>-</v>
      </c>
    </row>
    <row r="38" spans="2:94" x14ac:dyDescent="0.25">
      <c r="B38" s="11">
        <v>36</v>
      </c>
      <c r="C38" s="2">
        <v>6</v>
      </c>
      <c r="D38" s="12">
        <v>5</v>
      </c>
      <c r="E38" s="12">
        <v>5</v>
      </c>
      <c r="F38" s="12">
        <v>6.5</v>
      </c>
      <c r="G38" s="12">
        <v>7</v>
      </c>
      <c r="H38" s="12">
        <v>5</v>
      </c>
      <c r="I38" s="12">
        <v>5</v>
      </c>
      <c r="J38" s="12">
        <v>4.5</v>
      </c>
      <c r="K38" s="12">
        <v>6</v>
      </c>
      <c r="L38" s="12">
        <v>7.5</v>
      </c>
      <c r="M38" s="12">
        <v>6</v>
      </c>
      <c r="N38" s="12">
        <v>7</v>
      </c>
      <c r="O38" s="12">
        <v>6</v>
      </c>
      <c r="P38" s="12">
        <v>7</v>
      </c>
      <c r="Q38" s="12">
        <v>5</v>
      </c>
      <c r="R38" s="12">
        <v>5.5</v>
      </c>
      <c r="S38" s="12">
        <v>5</v>
      </c>
      <c r="T38" s="12">
        <v>6</v>
      </c>
      <c r="U38" s="12">
        <v>6</v>
      </c>
      <c r="V38" s="12">
        <v>6.5</v>
      </c>
      <c r="AB38" s="11">
        <v>36</v>
      </c>
      <c r="AC38" s="33">
        <v>1</v>
      </c>
      <c r="AD38" s="33">
        <v>3</v>
      </c>
      <c r="AE38" s="33">
        <v>1</v>
      </c>
      <c r="AF38" s="33">
        <v>1</v>
      </c>
      <c r="AG38" s="33">
        <v>0</v>
      </c>
      <c r="AH38" s="33">
        <v>0</v>
      </c>
      <c r="AI38" s="33">
        <v>0</v>
      </c>
      <c r="AJ38" s="33">
        <v>3</v>
      </c>
      <c r="AK38" s="33">
        <v>0</v>
      </c>
      <c r="AL38" s="33">
        <v>1</v>
      </c>
      <c r="AM38" s="33">
        <v>0</v>
      </c>
      <c r="AN38" s="33">
        <v>0</v>
      </c>
      <c r="AO38" s="33">
        <v>3</v>
      </c>
      <c r="AP38" s="33">
        <v>0</v>
      </c>
      <c r="AQ38" s="33">
        <v>4</v>
      </c>
      <c r="AR38" s="33">
        <v>1</v>
      </c>
      <c r="AS38" s="33">
        <v>1</v>
      </c>
      <c r="AT38" s="33">
        <v>1</v>
      </c>
      <c r="AU38" s="33">
        <v>0</v>
      </c>
      <c r="AV38" s="33">
        <v>2</v>
      </c>
      <c r="AY38" s="11">
        <v>36</v>
      </c>
      <c r="AZ38" s="33">
        <f>IF(squadre!C38=1, AC38, "-")</f>
        <v>1</v>
      </c>
      <c r="BA38" s="33">
        <f>IF(squadre!D38=1, AD38, "-")</f>
        <v>3</v>
      </c>
      <c r="BB38" s="33">
        <f>IF(squadre!E38=1, AE38, "-")</f>
        <v>1</v>
      </c>
      <c r="BC38" s="33" t="str">
        <f>IF(squadre!F38=1, AF38, "-")</f>
        <v>-</v>
      </c>
      <c r="BD38" s="33" t="str">
        <f>IF(squadre!G38=1, AG38, "-")</f>
        <v>-</v>
      </c>
      <c r="BE38" s="33" t="str">
        <f>IF(squadre!H38=1, AH38, "-")</f>
        <v>-</v>
      </c>
      <c r="BF38" s="33" t="str">
        <f>IF(squadre!I38=1, AI38, "-")</f>
        <v>-</v>
      </c>
      <c r="BG38" s="33">
        <f>IF(squadre!J38=1, AJ38, "-")</f>
        <v>3</v>
      </c>
      <c r="BH38" s="33" t="str">
        <f>IF(squadre!K38=1, AK38, "-")</f>
        <v>-</v>
      </c>
      <c r="BI38" s="33" t="str">
        <f>IF(squadre!L38=1, AL38, "-")</f>
        <v>-</v>
      </c>
      <c r="BJ38" s="33" t="str">
        <f>IF(squadre!M38=1, AM38, "-")</f>
        <v>-</v>
      </c>
      <c r="BK38" s="33" t="str">
        <f>IF(squadre!N38=1, AN38, "-")</f>
        <v>-</v>
      </c>
      <c r="BL38" s="33">
        <f>IF(squadre!O38=1, AO38, "-")</f>
        <v>3</v>
      </c>
      <c r="BM38" s="33" t="str">
        <f>IF(squadre!P38=1, AP38, "-")</f>
        <v>-</v>
      </c>
      <c r="BN38" s="33">
        <f>IF(squadre!Q38=1, AQ38, "-")</f>
        <v>4</v>
      </c>
      <c r="BO38" s="33">
        <f>IF(squadre!R38=1, AR38, "-")</f>
        <v>1</v>
      </c>
      <c r="BP38" s="33">
        <f>IF(squadre!S38=1, AS38, "-")</f>
        <v>1</v>
      </c>
      <c r="BQ38" s="33">
        <f>IF(squadre!T38=1, AT38, "-")</f>
        <v>1</v>
      </c>
      <c r="BR38" s="33">
        <f>IF(squadre!U38=1, AU38, "-")</f>
        <v>0</v>
      </c>
      <c r="BS38" s="33" t="str">
        <f>IF(squadre!V38=1, AV38, "-")</f>
        <v>-</v>
      </c>
      <c r="BV38" s="11">
        <v>36</v>
      </c>
      <c r="BW38" s="33" t="str">
        <f>IF(squadre!C38=0, AC38, "-")</f>
        <v>-</v>
      </c>
      <c r="BX38" s="33" t="str">
        <f>IF(squadre!D38=0, AD38, "-")</f>
        <v>-</v>
      </c>
      <c r="BY38" s="33" t="str">
        <f>IF(squadre!E38=0, AE38, "-")</f>
        <v>-</v>
      </c>
      <c r="BZ38" s="33">
        <f>IF(squadre!F38=0, AF38, "-")</f>
        <v>1</v>
      </c>
      <c r="CA38" s="33">
        <f>IF(squadre!G38=0, AG38, "-")</f>
        <v>0</v>
      </c>
      <c r="CB38" s="33">
        <f>IF(squadre!H38=0, AH38, "-")</f>
        <v>0</v>
      </c>
      <c r="CC38" s="33">
        <f>IF(squadre!I38=0, AI38, "-")</f>
        <v>0</v>
      </c>
      <c r="CD38" s="33" t="str">
        <f>IF(squadre!J38=0, AJ38, "-")</f>
        <v>-</v>
      </c>
      <c r="CE38" s="33">
        <f>IF(squadre!K38=0, AK38, "-")</f>
        <v>0</v>
      </c>
      <c r="CF38" s="33">
        <f>IF(squadre!L38=0, AL38, "-")</f>
        <v>1</v>
      </c>
      <c r="CG38" s="33">
        <f>IF(squadre!M38=0, AM38, "-")</f>
        <v>0</v>
      </c>
      <c r="CH38" s="33">
        <f>IF(squadre!N38=0, AN38, "-")</f>
        <v>0</v>
      </c>
      <c r="CI38" s="33" t="str">
        <f>IF(squadre!O38=0, AO38, "-")</f>
        <v>-</v>
      </c>
      <c r="CJ38" s="33">
        <f>IF(squadre!P38=0, AP38, "-")</f>
        <v>0</v>
      </c>
      <c r="CK38" s="33" t="str">
        <f>IF(squadre!Q38=0, AQ38, "-")</f>
        <v>-</v>
      </c>
      <c r="CL38" s="33" t="str">
        <f>IF(squadre!R38=0, AR38, "-")</f>
        <v>-</v>
      </c>
      <c r="CM38" s="33" t="str">
        <f>IF(squadre!S38=0, AS38, "-")</f>
        <v>-</v>
      </c>
      <c r="CN38" s="33" t="str">
        <f>IF(squadre!T38=0, AT38, "-")</f>
        <v>-</v>
      </c>
      <c r="CO38" s="33" t="str">
        <f>IF(squadre!U38=0, AU38, "-")</f>
        <v>-</v>
      </c>
      <c r="CP38" s="33">
        <f>IF(squadre!V38=0, AV38, "-")</f>
        <v>2</v>
      </c>
    </row>
    <row r="39" spans="2:94" x14ac:dyDescent="0.25">
      <c r="B39" s="11">
        <v>37</v>
      </c>
      <c r="C39" s="2">
        <v>6</v>
      </c>
      <c r="D39" s="12">
        <v>7</v>
      </c>
      <c r="E39" s="12">
        <v>6.5</v>
      </c>
      <c r="F39" s="12">
        <v>6.5</v>
      </c>
      <c r="G39" s="12">
        <v>7.5</v>
      </c>
      <c r="H39" s="12">
        <v>6</v>
      </c>
      <c r="I39" s="12">
        <v>6</v>
      </c>
      <c r="J39" s="12">
        <v>7.5</v>
      </c>
      <c r="K39" s="12">
        <v>6</v>
      </c>
      <c r="L39" s="12">
        <v>6</v>
      </c>
      <c r="M39" s="12">
        <v>6</v>
      </c>
      <c r="N39" s="12">
        <v>6</v>
      </c>
      <c r="O39" s="12">
        <v>6.5</v>
      </c>
      <c r="P39" s="12">
        <v>5</v>
      </c>
      <c r="Q39" s="12">
        <v>6.5</v>
      </c>
      <c r="R39" s="12">
        <v>6</v>
      </c>
      <c r="S39" s="12">
        <v>6.5</v>
      </c>
      <c r="T39" s="12">
        <v>6</v>
      </c>
      <c r="U39" s="12">
        <v>6</v>
      </c>
      <c r="V39" s="12">
        <v>5</v>
      </c>
      <c r="AB39" s="11">
        <v>37</v>
      </c>
      <c r="AC39" s="33">
        <v>2</v>
      </c>
      <c r="AD39" s="33">
        <v>0</v>
      </c>
      <c r="AE39" s="33">
        <v>1</v>
      </c>
      <c r="AF39" s="33">
        <v>0</v>
      </c>
      <c r="AG39" s="33">
        <v>1</v>
      </c>
      <c r="AH39" s="33">
        <v>0</v>
      </c>
      <c r="AI39" s="33">
        <v>0</v>
      </c>
      <c r="AJ39" s="33">
        <v>0</v>
      </c>
      <c r="AK39" s="33">
        <v>1</v>
      </c>
      <c r="AL39" s="33">
        <v>0</v>
      </c>
      <c r="AM39" s="33">
        <v>0</v>
      </c>
      <c r="AN39" s="33">
        <v>1</v>
      </c>
      <c r="AO39" s="33">
        <v>1</v>
      </c>
      <c r="AP39" s="33">
        <v>2</v>
      </c>
      <c r="AQ39" s="33">
        <v>1</v>
      </c>
      <c r="AR39" s="33">
        <v>0</v>
      </c>
      <c r="AS39" s="33">
        <v>2</v>
      </c>
      <c r="AT39" s="33">
        <v>2</v>
      </c>
      <c r="AU39" s="33">
        <v>1</v>
      </c>
      <c r="AV39" s="33">
        <v>1</v>
      </c>
      <c r="AY39" s="11">
        <v>37</v>
      </c>
      <c r="AZ39" s="33" t="str">
        <f>IF(squadre!C39=1, AC39, "-")</f>
        <v>-</v>
      </c>
      <c r="BA39" s="33" t="str">
        <f>IF(squadre!D39=1, AD39, "-")</f>
        <v>-</v>
      </c>
      <c r="BB39" s="33" t="str">
        <f>IF(squadre!E39=1, AE39, "-")</f>
        <v>-</v>
      </c>
      <c r="BC39" s="33">
        <f>IF(squadre!F39=1, AF39, "-")</f>
        <v>0</v>
      </c>
      <c r="BD39" s="33">
        <f>IF(squadre!G39=1, AG39, "-")</f>
        <v>1</v>
      </c>
      <c r="BE39" s="33">
        <f>IF(squadre!H39=1, AH39, "-")</f>
        <v>0</v>
      </c>
      <c r="BF39" s="33">
        <f>IF(squadre!I39=1, AI39, "-")</f>
        <v>0</v>
      </c>
      <c r="BG39" s="33" t="str">
        <f>IF(squadre!J39=1, AJ39, "-")</f>
        <v>-</v>
      </c>
      <c r="BH39" s="33">
        <f>IF(squadre!K39=1, AK39, "-")</f>
        <v>1</v>
      </c>
      <c r="BI39" s="33">
        <f>IF(squadre!L39=1, AL39, "-")</f>
        <v>0</v>
      </c>
      <c r="BJ39" s="33">
        <f>IF(squadre!M39=1, AM39, "-")</f>
        <v>0</v>
      </c>
      <c r="BK39" s="33">
        <f>IF(squadre!N39=1, AN39, "-")</f>
        <v>1</v>
      </c>
      <c r="BL39" s="33" t="str">
        <f>IF(squadre!O39=1, AO39, "-")</f>
        <v>-</v>
      </c>
      <c r="BM39" s="33">
        <f>IF(squadre!P39=1, AP39, "-")</f>
        <v>2</v>
      </c>
      <c r="BN39" s="33" t="str">
        <f>IF(squadre!Q39=1, AQ39, "-")</f>
        <v>-</v>
      </c>
      <c r="BO39" s="33" t="str">
        <f>IF(squadre!R39=1, AR39, "-")</f>
        <v>-</v>
      </c>
      <c r="BP39" s="33" t="str">
        <f>IF(squadre!S39=1, AS39, "-")</f>
        <v>-</v>
      </c>
      <c r="BQ39" s="33" t="str">
        <f>IF(squadre!T39=1, AT39, "-")</f>
        <v>-</v>
      </c>
      <c r="BR39" s="33" t="str">
        <f>IF(squadre!U39=1, AU39, "-")</f>
        <v>-</v>
      </c>
      <c r="BS39" s="33">
        <f>IF(squadre!V39=1, AV39, "-")</f>
        <v>1</v>
      </c>
      <c r="BV39" s="11">
        <v>37</v>
      </c>
      <c r="BW39" s="33">
        <f>IF(squadre!C39=0, AC39, "-")</f>
        <v>2</v>
      </c>
      <c r="BX39" s="33">
        <f>IF(squadre!D39=0, AD39, "-")</f>
        <v>0</v>
      </c>
      <c r="BY39" s="33">
        <f>IF(squadre!E39=0, AE39, "-")</f>
        <v>1</v>
      </c>
      <c r="BZ39" s="33" t="str">
        <f>IF(squadre!F39=0, AF39, "-")</f>
        <v>-</v>
      </c>
      <c r="CA39" s="33" t="str">
        <f>IF(squadre!G39=0, AG39, "-")</f>
        <v>-</v>
      </c>
      <c r="CB39" s="33" t="str">
        <f>IF(squadre!H39=0, AH39, "-")</f>
        <v>-</v>
      </c>
      <c r="CC39" s="33" t="str">
        <f>IF(squadre!I39=0, AI39, "-")</f>
        <v>-</v>
      </c>
      <c r="CD39" s="33">
        <f>IF(squadre!J39=0, AJ39, "-")</f>
        <v>0</v>
      </c>
      <c r="CE39" s="33" t="str">
        <f>IF(squadre!K39=0, AK39, "-")</f>
        <v>-</v>
      </c>
      <c r="CF39" s="33" t="str">
        <f>IF(squadre!L39=0, AL39, "-")</f>
        <v>-</v>
      </c>
      <c r="CG39" s="33" t="str">
        <f>IF(squadre!M39=0, AM39, "-")</f>
        <v>-</v>
      </c>
      <c r="CH39" s="33" t="str">
        <f>IF(squadre!N39=0, AN39, "-")</f>
        <v>-</v>
      </c>
      <c r="CI39" s="33">
        <f>IF(squadre!O39=0, AO39, "-")</f>
        <v>1</v>
      </c>
      <c r="CJ39" s="33" t="str">
        <f>IF(squadre!P39=0, AP39, "-")</f>
        <v>-</v>
      </c>
      <c r="CK39" s="33">
        <f>IF(squadre!Q39=0, AQ39, "-")</f>
        <v>1</v>
      </c>
      <c r="CL39" s="33">
        <f>IF(squadre!R39=0, AR39, "-")</f>
        <v>0</v>
      </c>
      <c r="CM39" s="33">
        <f>IF(squadre!S39=0, AS39, "-")</f>
        <v>2</v>
      </c>
      <c r="CN39" s="33">
        <f>IF(squadre!T39=0, AT39, "-")</f>
        <v>2</v>
      </c>
      <c r="CO39" s="33">
        <f>IF(squadre!U39=0, AU39, "-")</f>
        <v>1</v>
      </c>
      <c r="CP39" s="33" t="str">
        <f>IF(squadre!V39=0, AV39, "-")</f>
        <v>-</v>
      </c>
    </row>
    <row r="40" spans="2:94" x14ac:dyDescent="0.25">
      <c r="B40" s="11">
        <v>38</v>
      </c>
      <c r="C40" s="2">
        <v>5.5</v>
      </c>
      <c r="D40" s="12">
        <v>6.5</v>
      </c>
      <c r="E40" s="12">
        <v>6.5</v>
      </c>
      <c r="F40" s="12">
        <v>6.5</v>
      </c>
      <c r="G40" s="12">
        <v>6</v>
      </c>
      <c r="H40" s="12">
        <v>5.5</v>
      </c>
      <c r="I40" s="12">
        <v>7</v>
      </c>
      <c r="J40" s="12">
        <v>5</v>
      </c>
      <c r="K40" s="12">
        <v>5.5</v>
      </c>
      <c r="L40" s="12">
        <v>6</v>
      </c>
      <c r="M40" s="12">
        <v>6</v>
      </c>
      <c r="N40" s="12">
        <v>6</v>
      </c>
      <c r="O40" s="12">
        <v>5.5</v>
      </c>
      <c r="P40" s="12">
        <v>7</v>
      </c>
      <c r="Q40" s="12">
        <v>5</v>
      </c>
      <c r="R40" s="12">
        <v>5.5</v>
      </c>
      <c r="S40" s="12">
        <v>7</v>
      </c>
      <c r="T40" s="12">
        <v>7.5</v>
      </c>
      <c r="U40" s="12">
        <v>6</v>
      </c>
      <c r="V40" s="12">
        <v>6</v>
      </c>
      <c r="AB40" s="11">
        <v>38</v>
      </c>
      <c r="AC40" s="33">
        <v>2</v>
      </c>
      <c r="AD40" s="33">
        <v>0</v>
      </c>
      <c r="AE40" s="33">
        <v>0</v>
      </c>
      <c r="AF40" s="33">
        <v>2</v>
      </c>
      <c r="AG40" s="33">
        <v>2</v>
      </c>
      <c r="AH40" s="33">
        <v>1</v>
      </c>
      <c r="AI40" s="33">
        <v>0</v>
      </c>
      <c r="AJ40" s="33">
        <v>5</v>
      </c>
      <c r="AK40" s="33">
        <v>3</v>
      </c>
      <c r="AL40" s="33">
        <v>1</v>
      </c>
      <c r="AM40" s="33">
        <v>1</v>
      </c>
      <c r="AN40" s="33">
        <v>2</v>
      </c>
      <c r="AO40" s="33">
        <v>3</v>
      </c>
      <c r="AP40" s="33">
        <v>1</v>
      </c>
      <c r="AQ40" s="33">
        <v>5</v>
      </c>
      <c r="AR40" s="33">
        <v>1</v>
      </c>
      <c r="AS40" s="33">
        <v>2</v>
      </c>
      <c r="AT40" s="33">
        <v>2</v>
      </c>
      <c r="AU40" s="33">
        <v>2</v>
      </c>
      <c r="AV40" s="33">
        <v>2</v>
      </c>
      <c r="AY40" s="11">
        <v>38</v>
      </c>
      <c r="AZ40" s="33">
        <f>IF(squadre!C40=1, AC40, "-")</f>
        <v>2</v>
      </c>
      <c r="BA40" s="33">
        <f>IF(squadre!D40=1, AD40, "-")</f>
        <v>0</v>
      </c>
      <c r="BB40" s="33">
        <f>IF(squadre!E40=1, AE40, "-")</f>
        <v>0</v>
      </c>
      <c r="BC40" s="33" t="str">
        <f>IF(squadre!F40=1, AF40, "-")</f>
        <v>-</v>
      </c>
      <c r="BD40" s="33" t="str">
        <f>IF(squadre!G40=1, AG40, "-")</f>
        <v>-</v>
      </c>
      <c r="BE40" s="33" t="str">
        <f>IF(squadre!H40=1, AH40, "-")</f>
        <v>-</v>
      </c>
      <c r="BF40" s="33" t="str">
        <f>IF(squadre!I40=1, AI40, "-")</f>
        <v>-</v>
      </c>
      <c r="BG40" s="33">
        <f>IF(squadre!J40=1, AJ40, "-")</f>
        <v>5</v>
      </c>
      <c r="BH40" s="33" t="str">
        <f>IF(squadre!K40=1, AK40, "-")</f>
        <v>-</v>
      </c>
      <c r="BI40" s="33" t="str">
        <f>IF(squadre!L40=1, AL40, "-")</f>
        <v>-</v>
      </c>
      <c r="BJ40" s="33" t="str">
        <f>IF(squadre!M40=1, AM40, "-")</f>
        <v>-</v>
      </c>
      <c r="BK40" s="33" t="str">
        <f>IF(squadre!N40=1, AN40, "-")</f>
        <v>-</v>
      </c>
      <c r="BL40" s="33">
        <f>IF(squadre!O40=1, AO40, "-")</f>
        <v>3</v>
      </c>
      <c r="BM40" s="33" t="str">
        <f>IF(squadre!P40=1, AP40, "-")</f>
        <v>-</v>
      </c>
      <c r="BN40" s="33">
        <f>IF(squadre!Q40=1, AQ40, "-")</f>
        <v>5</v>
      </c>
      <c r="BO40" s="33">
        <f>IF(squadre!R40=1, AR40, "-")</f>
        <v>1</v>
      </c>
      <c r="BP40" s="33">
        <f>IF(squadre!S40=1, AS40, "-")</f>
        <v>2</v>
      </c>
      <c r="BQ40" s="33">
        <f>IF(squadre!T40=1, AT40, "-")</f>
        <v>2</v>
      </c>
      <c r="BR40" s="33">
        <f>IF(squadre!U40=1, AU40, "-")</f>
        <v>2</v>
      </c>
      <c r="BS40" s="33" t="str">
        <f>IF(squadre!V40=1, AV40, "-")</f>
        <v>-</v>
      </c>
      <c r="BV40" s="11">
        <v>38</v>
      </c>
      <c r="BW40" s="33" t="str">
        <f>IF(squadre!C40=0, AC40, "-")</f>
        <v>-</v>
      </c>
      <c r="BX40" s="33" t="str">
        <f>IF(squadre!D40=0, AD40, "-")</f>
        <v>-</v>
      </c>
      <c r="BY40" s="33" t="str">
        <f>IF(squadre!E40=0, AE40, "-")</f>
        <v>-</v>
      </c>
      <c r="BZ40" s="33">
        <f>IF(squadre!F40=0, AF40, "-")</f>
        <v>2</v>
      </c>
      <c r="CA40" s="33">
        <f>IF(squadre!G40=0, AG40, "-")</f>
        <v>2</v>
      </c>
      <c r="CB40" s="33">
        <f>IF(squadre!H40=0, AH40, "-")</f>
        <v>1</v>
      </c>
      <c r="CC40" s="33">
        <f>IF(squadre!I40=0, AI40, "-")</f>
        <v>0</v>
      </c>
      <c r="CD40" s="33" t="str">
        <f>IF(squadre!J40=0, AJ40, "-")</f>
        <v>-</v>
      </c>
      <c r="CE40" s="33">
        <f>IF(squadre!K40=0, AK40, "-")</f>
        <v>3</v>
      </c>
      <c r="CF40" s="33">
        <f>IF(squadre!L40=0, AL40, "-")</f>
        <v>1</v>
      </c>
      <c r="CG40" s="33">
        <f>IF(squadre!M40=0, AM40, "-")</f>
        <v>1</v>
      </c>
      <c r="CH40" s="33">
        <f>IF(squadre!N40=0, AN40, "-")</f>
        <v>2</v>
      </c>
      <c r="CI40" s="33" t="str">
        <f>IF(squadre!O40=0, AO40, "-")</f>
        <v>-</v>
      </c>
      <c r="CJ40" s="33">
        <f>IF(squadre!P40=0, AP40, "-")</f>
        <v>1</v>
      </c>
      <c r="CK40" s="33" t="str">
        <f>IF(squadre!Q40=0, AQ40, "-")</f>
        <v>-</v>
      </c>
      <c r="CL40" s="33" t="str">
        <f>IF(squadre!R40=0, AR40, "-")</f>
        <v>-</v>
      </c>
      <c r="CM40" s="33" t="str">
        <f>IF(squadre!S40=0, AS40, "-")</f>
        <v>-</v>
      </c>
      <c r="CN40" s="33" t="str">
        <f>IF(squadre!T40=0, AT40, "-")</f>
        <v>-</v>
      </c>
      <c r="CO40" s="33" t="str">
        <f>IF(squadre!U40=0, AU40, "-")</f>
        <v>-</v>
      </c>
      <c r="CP40" s="33">
        <f>IF(squadre!V40=0, AV40, "-")</f>
        <v>2</v>
      </c>
    </row>
    <row r="41" spans="2:94" x14ac:dyDescent="0.25">
      <c r="B41" s="41"/>
      <c r="C41" s="49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AB41" s="41"/>
      <c r="AC41" s="50"/>
      <c r="AD41" s="50"/>
      <c r="AE41" s="50"/>
      <c r="AF41" s="50"/>
      <c r="AG41" s="50"/>
      <c r="AH41" s="50"/>
      <c r="AI41" s="50"/>
      <c r="AJ41" s="50"/>
      <c r="AK41" s="50"/>
      <c r="AL41" s="50"/>
      <c r="AM41" s="50"/>
      <c r="AN41" s="50"/>
      <c r="AO41" s="50"/>
      <c r="AP41" s="50"/>
      <c r="AQ41" s="50"/>
      <c r="AR41" s="50"/>
      <c r="AS41" s="50"/>
      <c r="AT41" s="50"/>
      <c r="AU41" s="50"/>
      <c r="AV41" s="50"/>
      <c r="AY41" s="41"/>
      <c r="AZ41" s="50"/>
      <c r="BA41" s="50"/>
      <c r="BB41" s="50"/>
      <c r="BC41" s="50"/>
      <c r="BD41" s="50"/>
      <c r="BE41" s="50"/>
      <c r="BF41" s="50"/>
      <c r="BG41" s="50"/>
      <c r="BH41" s="50"/>
      <c r="BI41" s="50"/>
      <c r="BJ41" s="50"/>
      <c r="BK41" s="50"/>
      <c r="BL41" s="50"/>
      <c r="BM41" s="50"/>
      <c r="BN41" s="50"/>
      <c r="BO41" s="50"/>
      <c r="BP41" s="50"/>
      <c r="BQ41" s="50"/>
      <c r="BR41" s="50"/>
      <c r="BS41" s="50"/>
      <c r="BV41" s="41"/>
      <c r="BW41" s="50"/>
      <c r="BX41" s="50"/>
      <c r="BY41" s="50"/>
      <c r="BZ41" s="50"/>
      <c r="CA41" s="50"/>
      <c r="CB41" s="50"/>
      <c r="CC41" s="50"/>
      <c r="CD41" s="50"/>
      <c r="CE41" s="50"/>
      <c r="CF41" s="50"/>
      <c r="CG41" s="50"/>
      <c r="CH41" s="50"/>
      <c r="CI41" s="50"/>
      <c r="CJ41" s="50"/>
      <c r="CK41" s="50"/>
      <c r="CL41" s="50"/>
      <c r="CM41" s="50"/>
      <c r="CN41" s="50"/>
      <c r="CO41" s="50"/>
      <c r="CP41" s="50"/>
    </row>
    <row r="42" spans="2:94" x14ac:dyDescent="0.25">
      <c r="B42" s="20" t="s">
        <v>90</v>
      </c>
      <c r="C42" s="71">
        <f>SUM(C3:C21)/COUNTIF(C3:C21,"&gt;0")</f>
        <v>6.1052631578947372</v>
      </c>
      <c r="D42" s="71">
        <f t="shared" ref="D42:V42" si="0">SUM(D3:D21)/COUNTIF(D3:D21,"&gt;0")</f>
        <v>5.8684210526315788</v>
      </c>
      <c r="E42" s="71">
        <f t="shared" si="0"/>
        <v>6.0789473684210522</v>
      </c>
      <c r="F42" s="71">
        <f t="shared" si="0"/>
        <v>6.0789473684210522</v>
      </c>
      <c r="G42" s="71">
        <f t="shared" si="0"/>
        <v>6.2368421052631575</v>
      </c>
      <c r="H42" s="71">
        <f t="shared" si="0"/>
        <v>6.0789473684210522</v>
      </c>
      <c r="I42" s="71">
        <f t="shared" si="0"/>
        <v>6.1315789473684212</v>
      </c>
      <c r="J42" s="71">
        <f t="shared" si="0"/>
        <v>6.3157894736842106</v>
      </c>
      <c r="K42" s="71">
        <f t="shared" si="0"/>
        <v>6.0526315789473681</v>
      </c>
      <c r="L42" s="71">
        <f t="shared" si="0"/>
        <v>6.3157894736842106</v>
      </c>
      <c r="M42" s="71">
        <f t="shared" si="0"/>
        <v>5.6842105263157894</v>
      </c>
      <c r="N42" s="71">
        <f t="shared" si="0"/>
        <v>6.0263157894736841</v>
      </c>
      <c r="O42" s="71">
        <f t="shared" si="0"/>
        <v>5.9210526315789478</v>
      </c>
      <c r="P42" s="71">
        <f t="shared" si="0"/>
        <v>6.2631578947368425</v>
      </c>
      <c r="Q42" s="71">
        <f t="shared" si="0"/>
        <v>6.2631578947368425</v>
      </c>
      <c r="R42" s="71">
        <f t="shared" si="0"/>
        <v>5.9473684210526319</v>
      </c>
      <c r="S42" s="71">
        <f t="shared" si="0"/>
        <v>5.9736842105263159</v>
      </c>
      <c r="T42" s="71">
        <f t="shared" si="0"/>
        <v>6.2894736842105265</v>
      </c>
      <c r="U42" s="71">
        <f t="shared" si="0"/>
        <v>6.1842105263157894</v>
      </c>
      <c r="V42" s="71">
        <f t="shared" si="0"/>
        <v>6.0263157894736841</v>
      </c>
      <c r="AE42" s="18" t="s">
        <v>43</v>
      </c>
      <c r="AY42" s="18" t="s">
        <v>90</v>
      </c>
      <c r="AZ42" s="50">
        <f>SUM(AZ3:AZ21)</f>
        <v>12</v>
      </c>
      <c r="BA42" s="50">
        <f t="shared" ref="BA42:BS42" si="1">SUM(BA3:BA21)</f>
        <v>11</v>
      </c>
      <c r="BB42" s="50">
        <f t="shared" si="1"/>
        <v>14</v>
      </c>
      <c r="BC42" s="50">
        <f t="shared" si="1"/>
        <v>9</v>
      </c>
      <c r="BD42" s="50">
        <f t="shared" si="1"/>
        <v>9</v>
      </c>
      <c r="BE42" s="50">
        <f t="shared" si="1"/>
        <v>8</v>
      </c>
      <c r="BF42" s="50">
        <f t="shared" si="1"/>
        <v>19</v>
      </c>
      <c r="BG42" s="50">
        <f t="shared" si="1"/>
        <v>12</v>
      </c>
      <c r="BH42" s="50">
        <f t="shared" si="1"/>
        <v>7</v>
      </c>
      <c r="BI42" s="50">
        <f t="shared" si="1"/>
        <v>9</v>
      </c>
      <c r="BJ42" s="50">
        <f t="shared" si="1"/>
        <v>9</v>
      </c>
      <c r="BK42" s="50">
        <f t="shared" si="1"/>
        <v>11</v>
      </c>
      <c r="BL42" s="50">
        <f t="shared" si="1"/>
        <v>12</v>
      </c>
      <c r="BM42" s="50">
        <f t="shared" si="1"/>
        <v>7</v>
      </c>
      <c r="BN42" s="50">
        <f t="shared" si="1"/>
        <v>17</v>
      </c>
      <c r="BO42" s="50">
        <f t="shared" si="1"/>
        <v>14</v>
      </c>
      <c r="BP42" s="50">
        <f t="shared" si="1"/>
        <v>10</v>
      </c>
      <c r="BQ42" s="50">
        <f t="shared" si="1"/>
        <v>12</v>
      </c>
      <c r="BR42" s="50">
        <f t="shared" si="1"/>
        <v>12</v>
      </c>
      <c r="BS42" s="50">
        <f t="shared" si="1"/>
        <v>11</v>
      </c>
      <c r="BV42" s="18" t="s">
        <v>90</v>
      </c>
      <c r="BW42" s="50">
        <f>SUM(BW3:BW21)</f>
        <v>16</v>
      </c>
      <c r="BX42" s="50">
        <f t="shared" ref="BX42:CP42" si="2">SUM(BX3:BX21)</f>
        <v>15</v>
      </c>
      <c r="BY42" s="50">
        <f t="shared" si="2"/>
        <v>21</v>
      </c>
      <c r="BZ42" s="50">
        <f t="shared" si="2"/>
        <v>18</v>
      </c>
      <c r="CA42" s="50">
        <f t="shared" si="2"/>
        <v>20</v>
      </c>
      <c r="CB42" s="50">
        <f t="shared" si="2"/>
        <v>13</v>
      </c>
      <c r="CC42" s="50">
        <f t="shared" si="2"/>
        <v>11</v>
      </c>
      <c r="CD42" s="50">
        <f t="shared" si="2"/>
        <v>10</v>
      </c>
      <c r="CE42" s="50">
        <f t="shared" si="2"/>
        <v>6</v>
      </c>
      <c r="CF42" s="50">
        <f t="shared" si="2"/>
        <v>10</v>
      </c>
      <c r="CG42" s="50">
        <f t="shared" si="2"/>
        <v>18</v>
      </c>
      <c r="CH42" s="50">
        <f t="shared" si="2"/>
        <v>7</v>
      </c>
      <c r="CI42" s="50">
        <f t="shared" si="2"/>
        <v>17</v>
      </c>
      <c r="CJ42" s="50">
        <f t="shared" si="2"/>
        <v>18</v>
      </c>
      <c r="CK42" s="50">
        <f t="shared" si="2"/>
        <v>18</v>
      </c>
      <c r="CL42" s="50">
        <f t="shared" si="2"/>
        <v>19</v>
      </c>
      <c r="CM42" s="50">
        <f t="shared" si="2"/>
        <v>18</v>
      </c>
      <c r="CN42" s="50">
        <f t="shared" si="2"/>
        <v>16</v>
      </c>
      <c r="CO42" s="50">
        <f t="shared" si="2"/>
        <v>10</v>
      </c>
      <c r="CP42" s="50">
        <f t="shared" si="2"/>
        <v>15</v>
      </c>
    </row>
    <row r="43" spans="2:94" x14ac:dyDescent="0.25">
      <c r="B43" s="20" t="s">
        <v>91</v>
      </c>
      <c r="C43" s="47">
        <f>SUM(C3:C40)/COUNTIF(C3:C40,"&gt;0")</f>
        <v>6.1052631578947372</v>
      </c>
      <c r="D43" s="47">
        <f t="shared" ref="D43:V43" si="3">SUM(D3:D40)/COUNTIF(D3:D40,"&gt;0")</f>
        <v>6</v>
      </c>
      <c r="E43" s="47">
        <f t="shared" si="3"/>
        <v>6.1973684210526319</v>
      </c>
      <c r="F43" s="47">
        <f t="shared" si="3"/>
        <v>6.1184210526315788</v>
      </c>
      <c r="G43" s="47">
        <f t="shared" si="3"/>
        <v>6.1710526315789478</v>
      </c>
      <c r="H43" s="47">
        <f t="shared" si="3"/>
        <v>5.9473684210526319</v>
      </c>
      <c r="I43" s="47">
        <f t="shared" si="3"/>
        <v>6.1052631578947372</v>
      </c>
      <c r="J43" s="47">
        <f t="shared" si="3"/>
        <v>6.2763157894736841</v>
      </c>
      <c r="K43" s="47">
        <f t="shared" si="3"/>
        <v>6.1184210526315788</v>
      </c>
      <c r="L43" s="47">
        <f t="shared" si="3"/>
        <v>6.2631578947368425</v>
      </c>
      <c r="M43" s="47">
        <f t="shared" si="3"/>
        <v>5.9868421052631575</v>
      </c>
      <c r="N43" s="47">
        <f t="shared" si="3"/>
        <v>6</v>
      </c>
      <c r="O43" s="47">
        <f t="shared" si="3"/>
        <v>5.9736842105263159</v>
      </c>
      <c r="P43" s="47">
        <f t="shared" si="3"/>
        <v>6.25</v>
      </c>
      <c r="Q43" s="47">
        <f t="shared" si="3"/>
        <v>6.1578947368421053</v>
      </c>
      <c r="R43" s="47">
        <f t="shared" si="3"/>
        <v>5.8684210526315788</v>
      </c>
      <c r="S43" s="47">
        <f t="shared" si="3"/>
        <v>5.9342105263157894</v>
      </c>
      <c r="T43" s="47">
        <f t="shared" si="3"/>
        <v>6.25</v>
      </c>
      <c r="U43" s="47">
        <f t="shared" si="3"/>
        <v>6.1052631578947372</v>
      </c>
      <c r="V43" s="47">
        <f t="shared" si="3"/>
        <v>6.0394736842105265</v>
      </c>
      <c r="AB43" s="34" t="s">
        <v>33</v>
      </c>
      <c r="AC43" s="35">
        <f>SUM(AC3:AC40)</f>
        <v>56</v>
      </c>
      <c r="AD43" s="35">
        <f t="shared" ref="AD43:AV43" si="4">SUM(AD3:AD40)</f>
        <v>52</v>
      </c>
      <c r="AE43" s="35">
        <f t="shared" si="4"/>
        <v>55</v>
      </c>
      <c r="AF43" s="35">
        <f t="shared" si="4"/>
        <v>46</v>
      </c>
      <c r="AG43" s="35">
        <f t="shared" si="4"/>
        <v>52</v>
      </c>
      <c r="AH43" s="35">
        <f t="shared" si="4"/>
        <v>44</v>
      </c>
      <c r="AI43" s="35">
        <f t="shared" si="4"/>
        <v>52</v>
      </c>
      <c r="AJ43" s="35">
        <f t="shared" si="4"/>
        <v>57</v>
      </c>
      <c r="AK43" s="35">
        <f t="shared" si="4"/>
        <v>24</v>
      </c>
      <c r="AL43" s="35">
        <f t="shared" si="4"/>
        <v>42</v>
      </c>
      <c r="AM43" s="35">
        <f t="shared" si="4"/>
        <v>39</v>
      </c>
      <c r="AN43" s="35">
        <f t="shared" si="4"/>
        <v>36</v>
      </c>
      <c r="AO43" s="35">
        <f t="shared" si="4"/>
        <v>54</v>
      </c>
      <c r="AP43" s="35">
        <f t="shared" si="4"/>
        <v>46</v>
      </c>
      <c r="AQ43" s="35">
        <f t="shared" si="4"/>
        <v>84</v>
      </c>
      <c r="AR43" s="35">
        <f t="shared" si="4"/>
        <v>56</v>
      </c>
      <c r="AS43" s="35">
        <f t="shared" si="4"/>
        <v>51</v>
      </c>
      <c r="AT43" s="35">
        <f t="shared" si="4"/>
        <v>57</v>
      </c>
      <c r="AU43" s="35">
        <f t="shared" si="4"/>
        <v>55</v>
      </c>
      <c r="AV43" s="35">
        <f t="shared" si="4"/>
        <v>45</v>
      </c>
      <c r="AY43" s="34" t="s">
        <v>33</v>
      </c>
      <c r="AZ43" s="35">
        <f>SUM(AZ3:AZ40)</f>
        <v>24</v>
      </c>
      <c r="BA43" s="35">
        <f t="shared" ref="BA43:BS43" si="5">SUM(BA3:BA40)</f>
        <v>24</v>
      </c>
      <c r="BB43" s="35">
        <f t="shared" si="5"/>
        <v>24</v>
      </c>
      <c r="BC43" s="35">
        <f t="shared" si="5"/>
        <v>15</v>
      </c>
      <c r="BD43" s="35">
        <f t="shared" si="5"/>
        <v>16</v>
      </c>
      <c r="BE43" s="35">
        <f t="shared" si="5"/>
        <v>19</v>
      </c>
      <c r="BF43" s="35">
        <f t="shared" si="5"/>
        <v>30</v>
      </c>
      <c r="BG43" s="35">
        <f t="shared" si="5"/>
        <v>31</v>
      </c>
      <c r="BH43" s="35">
        <f t="shared" si="5"/>
        <v>10</v>
      </c>
      <c r="BI43" s="35">
        <f t="shared" si="5"/>
        <v>16</v>
      </c>
      <c r="BJ43" s="35">
        <f t="shared" si="5"/>
        <v>15</v>
      </c>
      <c r="BK43" s="35">
        <f t="shared" si="5"/>
        <v>18</v>
      </c>
      <c r="BL43" s="35">
        <f t="shared" si="5"/>
        <v>26</v>
      </c>
      <c r="BM43" s="35">
        <f t="shared" si="5"/>
        <v>18</v>
      </c>
      <c r="BN43" s="35">
        <f t="shared" si="5"/>
        <v>42</v>
      </c>
      <c r="BO43" s="35">
        <f t="shared" si="5"/>
        <v>24</v>
      </c>
      <c r="BP43" s="35">
        <f t="shared" si="5"/>
        <v>22</v>
      </c>
      <c r="BQ43" s="35">
        <f t="shared" si="5"/>
        <v>19</v>
      </c>
      <c r="BR43" s="35">
        <f t="shared" si="5"/>
        <v>26</v>
      </c>
      <c r="BS43" s="35">
        <f t="shared" si="5"/>
        <v>16</v>
      </c>
      <c r="BV43" s="34" t="s">
        <v>33</v>
      </c>
      <c r="BW43" s="35">
        <f>SUM(BW3:BW40)</f>
        <v>32</v>
      </c>
      <c r="BX43" s="35">
        <f t="shared" ref="BX43:CP43" si="6">SUM(BX3:BX40)</f>
        <v>28</v>
      </c>
      <c r="BY43" s="35">
        <f t="shared" si="6"/>
        <v>31</v>
      </c>
      <c r="BZ43" s="35">
        <f t="shared" si="6"/>
        <v>31</v>
      </c>
      <c r="CA43" s="35">
        <f t="shared" si="6"/>
        <v>36</v>
      </c>
      <c r="CB43" s="35">
        <f t="shared" si="6"/>
        <v>25</v>
      </c>
      <c r="CC43" s="35">
        <f t="shared" si="6"/>
        <v>22</v>
      </c>
      <c r="CD43" s="35">
        <f t="shared" si="6"/>
        <v>26</v>
      </c>
      <c r="CE43" s="35">
        <f t="shared" si="6"/>
        <v>14</v>
      </c>
      <c r="CF43" s="35">
        <f t="shared" si="6"/>
        <v>26</v>
      </c>
      <c r="CG43" s="35">
        <f t="shared" si="6"/>
        <v>24</v>
      </c>
      <c r="CH43" s="35">
        <f t="shared" si="6"/>
        <v>18</v>
      </c>
      <c r="CI43" s="35">
        <f t="shared" si="6"/>
        <v>28</v>
      </c>
      <c r="CJ43" s="35">
        <f t="shared" si="6"/>
        <v>28</v>
      </c>
      <c r="CK43" s="35">
        <f t="shared" si="6"/>
        <v>42</v>
      </c>
      <c r="CL43" s="35">
        <f t="shared" si="6"/>
        <v>32</v>
      </c>
      <c r="CM43" s="35">
        <f t="shared" si="6"/>
        <v>29</v>
      </c>
      <c r="CN43" s="35">
        <f t="shared" si="6"/>
        <v>38</v>
      </c>
      <c r="CO43" s="35">
        <f t="shared" si="6"/>
        <v>29</v>
      </c>
      <c r="CP43" s="35">
        <f t="shared" si="6"/>
        <v>29</v>
      </c>
    </row>
    <row r="44" spans="2:94" x14ac:dyDescent="0.25">
      <c r="AB44" s="34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Y44" s="17"/>
    </row>
    <row r="45" spans="2:94" x14ac:dyDescent="0.25">
      <c r="C45" s="11" t="s">
        <v>0</v>
      </c>
      <c r="D45" s="11" t="s">
        <v>1</v>
      </c>
      <c r="E45" s="11" t="s">
        <v>2</v>
      </c>
      <c r="F45" s="11" t="s">
        <v>3</v>
      </c>
      <c r="G45" s="11" t="s">
        <v>4</v>
      </c>
      <c r="H45" s="11" t="s">
        <v>5</v>
      </c>
      <c r="I45" s="11" t="s">
        <v>6</v>
      </c>
      <c r="J45" s="11" t="s">
        <v>7</v>
      </c>
      <c r="K45" s="11" t="s">
        <v>8</v>
      </c>
      <c r="L45" s="11" t="s">
        <v>9</v>
      </c>
      <c r="M45" s="11" t="s">
        <v>10</v>
      </c>
      <c r="N45" s="11" t="s">
        <v>11</v>
      </c>
      <c r="O45" s="11" t="s">
        <v>12</v>
      </c>
      <c r="P45" s="11" t="s">
        <v>13</v>
      </c>
      <c r="Q45" s="11" t="s">
        <v>40</v>
      </c>
      <c r="R45" s="11" t="s">
        <v>14</v>
      </c>
      <c r="S45" s="11" t="s">
        <v>42</v>
      </c>
      <c r="T45" s="11" t="s">
        <v>15</v>
      </c>
      <c r="U45" s="11" t="s">
        <v>41</v>
      </c>
      <c r="V45" s="11" t="s">
        <v>16</v>
      </c>
      <c r="AB45" s="34"/>
      <c r="AC45" s="35">
        <f>AZ43+BW43</f>
        <v>56</v>
      </c>
      <c r="AD45" s="35">
        <f t="shared" ref="AD45:AV45" si="7">BA43+BX43</f>
        <v>52</v>
      </c>
      <c r="AE45" s="35">
        <f t="shared" si="7"/>
        <v>55</v>
      </c>
      <c r="AF45" s="35">
        <f t="shared" si="7"/>
        <v>46</v>
      </c>
      <c r="AG45" s="35">
        <f t="shared" si="7"/>
        <v>52</v>
      </c>
      <c r="AH45" s="35">
        <f t="shared" si="7"/>
        <v>44</v>
      </c>
      <c r="AI45" s="35">
        <f t="shared" si="7"/>
        <v>52</v>
      </c>
      <c r="AJ45" s="35">
        <f t="shared" si="7"/>
        <v>57</v>
      </c>
      <c r="AK45" s="35">
        <f t="shared" si="7"/>
        <v>24</v>
      </c>
      <c r="AL45" s="35">
        <f t="shared" si="7"/>
        <v>42</v>
      </c>
      <c r="AM45" s="35">
        <f t="shared" si="7"/>
        <v>39</v>
      </c>
      <c r="AN45" s="35">
        <f t="shared" si="7"/>
        <v>36</v>
      </c>
      <c r="AO45" s="35">
        <f t="shared" si="7"/>
        <v>54</v>
      </c>
      <c r="AP45" s="35">
        <f t="shared" si="7"/>
        <v>46</v>
      </c>
      <c r="AQ45" s="35">
        <f t="shared" si="7"/>
        <v>84</v>
      </c>
      <c r="AR45" s="35">
        <f t="shared" si="7"/>
        <v>56</v>
      </c>
      <c r="AS45" s="35">
        <f t="shared" si="7"/>
        <v>51</v>
      </c>
      <c r="AT45" s="35">
        <f t="shared" si="7"/>
        <v>57</v>
      </c>
      <c r="AU45" s="35">
        <f t="shared" si="7"/>
        <v>55</v>
      </c>
      <c r="AV45" s="35">
        <f t="shared" si="7"/>
        <v>45</v>
      </c>
    </row>
    <row r="46" spans="2:94" x14ac:dyDescent="0.25">
      <c r="B46" s="21" t="s">
        <v>35</v>
      </c>
      <c r="C46" s="14">
        <f>C55/C$60</f>
        <v>7.8947368421052627E-2</v>
      </c>
      <c r="D46" s="14">
        <f t="shared" ref="D46:V50" si="8">D55/D$60</f>
        <v>0.10526315789473684</v>
      </c>
      <c r="E46" s="14">
        <f t="shared" si="8"/>
        <v>5.2631578947368418E-2</v>
      </c>
      <c r="F46" s="14">
        <f t="shared" si="8"/>
        <v>0.10526315789473684</v>
      </c>
      <c r="G46" s="14">
        <f t="shared" si="8"/>
        <v>0.10526315789473684</v>
      </c>
      <c r="H46" s="14">
        <f t="shared" si="8"/>
        <v>0.10526315789473684</v>
      </c>
      <c r="I46" s="14">
        <f t="shared" si="8"/>
        <v>0.10526315789473684</v>
      </c>
      <c r="J46" s="14">
        <f t="shared" si="8"/>
        <v>5.2631578947368418E-2</v>
      </c>
      <c r="K46" s="14">
        <f t="shared" si="8"/>
        <v>2.6315789473684209E-2</v>
      </c>
      <c r="L46" s="14">
        <f t="shared" si="8"/>
        <v>7.8947368421052627E-2</v>
      </c>
      <c r="M46" s="14">
        <f t="shared" si="8"/>
        <v>0.10526315789473684</v>
      </c>
      <c r="N46" s="14">
        <f t="shared" si="8"/>
        <v>0.10526315789473684</v>
      </c>
      <c r="O46" s="14">
        <f t="shared" si="8"/>
        <v>0.18421052631578946</v>
      </c>
      <c r="P46" s="14">
        <f t="shared" si="8"/>
        <v>5.2631578947368418E-2</v>
      </c>
      <c r="Q46" s="14">
        <f t="shared" si="8"/>
        <v>0.13157894736842105</v>
      </c>
      <c r="R46" s="14">
        <f t="shared" si="8"/>
        <v>0.15789473684210525</v>
      </c>
      <c r="S46" s="14">
        <f t="shared" si="8"/>
        <v>0.18421052631578946</v>
      </c>
      <c r="T46" s="14">
        <f t="shared" si="8"/>
        <v>0.10526315789473684</v>
      </c>
      <c r="U46" s="14">
        <f t="shared" si="8"/>
        <v>0.10526315789473684</v>
      </c>
      <c r="V46" s="14">
        <f t="shared" si="8"/>
        <v>0.10526315789473684</v>
      </c>
      <c r="AB46" s="34"/>
      <c r="AC46" s="7" t="s">
        <v>0</v>
      </c>
      <c r="AD46" s="7" t="s">
        <v>1</v>
      </c>
      <c r="AE46" s="7" t="s">
        <v>2</v>
      </c>
      <c r="AF46" s="7" t="s">
        <v>3</v>
      </c>
      <c r="AG46" s="7" t="s">
        <v>4</v>
      </c>
      <c r="AH46" s="7" t="s">
        <v>5</v>
      </c>
      <c r="AI46" s="7" t="s">
        <v>6</v>
      </c>
      <c r="AJ46" s="7" t="s">
        <v>7</v>
      </c>
      <c r="AK46" s="7" t="s">
        <v>8</v>
      </c>
      <c r="AL46" s="7" t="s">
        <v>9</v>
      </c>
      <c r="AM46" s="7" t="s">
        <v>10</v>
      </c>
      <c r="AN46" s="7" t="s">
        <v>11</v>
      </c>
      <c r="AO46" s="7" t="s">
        <v>12</v>
      </c>
      <c r="AP46" s="7" t="s">
        <v>13</v>
      </c>
      <c r="AQ46" s="7" t="s">
        <v>40</v>
      </c>
      <c r="AR46" s="7" t="s">
        <v>14</v>
      </c>
      <c r="AS46" s="7" t="s">
        <v>42</v>
      </c>
      <c r="AT46" s="7" t="s">
        <v>15</v>
      </c>
      <c r="AU46" s="7" t="s">
        <v>41</v>
      </c>
      <c r="AV46" s="7" t="s">
        <v>16</v>
      </c>
    </row>
    <row r="47" spans="2:94" x14ac:dyDescent="0.25">
      <c r="B47" s="22">
        <v>5.5</v>
      </c>
      <c r="C47" s="14">
        <f t="shared" ref="C47:R50" si="9">C56/C$60</f>
        <v>7.8947368421052627E-2</v>
      </c>
      <c r="D47" s="14">
        <f t="shared" si="9"/>
        <v>0.23684210526315788</v>
      </c>
      <c r="E47" s="14">
        <f t="shared" si="9"/>
        <v>0.13157894736842105</v>
      </c>
      <c r="F47" s="14">
        <f t="shared" si="9"/>
        <v>7.8947368421052627E-2</v>
      </c>
      <c r="G47" s="14">
        <f t="shared" si="9"/>
        <v>7.8947368421052627E-2</v>
      </c>
      <c r="H47" s="14">
        <f t="shared" si="9"/>
        <v>0.15789473684210525</v>
      </c>
      <c r="I47" s="14">
        <f t="shared" si="9"/>
        <v>0.10526315789473684</v>
      </c>
      <c r="J47" s="14">
        <f t="shared" si="9"/>
        <v>0.21052631578947367</v>
      </c>
      <c r="K47" s="14">
        <f t="shared" si="9"/>
        <v>7.8947368421052627E-2</v>
      </c>
      <c r="L47" s="14">
        <f t="shared" si="9"/>
        <v>7.8947368421052627E-2</v>
      </c>
      <c r="M47" s="14">
        <f t="shared" si="9"/>
        <v>7.8947368421052627E-2</v>
      </c>
      <c r="N47" s="14">
        <f t="shared" si="9"/>
        <v>2.6315789473684209E-2</v>
      </c>
      <c r="O47" s="14">
        <f t="shared" si="9"/>
        <v>0.13157894736842105</v>
      </c>
      <c r="P47" s="14">
        <f t="shared" si="9"/>
        <v>5.2631578947368418E-2</v>
      </c>
      <c r="Q47" s="14">
        <f t="shared" si="9"/>
        <v>0.18421052631578946</v>
      </c>
      <c r="R47" s="14">
        <f t="shared" si="9"/>
        <v>0.21052631578947367</v>
      </c>
      <c r="S47" s="14">
        <f t="shared" si="8"/>
        <v>0.15789473684210525</v>
      </c>
      <c r="T47" s="14">
        <f t="shared" si="8"/>
        <v>2.6315789473684209E-2</v>
      </c>
      <c r="U47" s="14">
        <f t="shared" si="8"/>
        <v>2.6315789473684209E-2</v>
      </c>
      <c r="V47" s="14">
        <f t="shared" si="8"/>
        <v>0.10526315789473684</v>
      </c>
      <c r="AB47" s="34" t="s">
        <v>17</v>
      </c>
      <c r="AC47" s="35">
        <f>AZ43</f>
        <v>24</v>
      </c>
      <c r="AD47" s="35">
        <f t="shared" ref="AD47:AV47" si="10">BA43</f>
        <v>24</v>
      </c>
      <c r="AE47" s="35">
        <f t="shared" si="10"/>
        <v>24</v>
      </c>
      <c r="AF47" s="35">
        <f t="shared" si="10"/>
        <v>15</v>
      </c>
      <c r="AG47" s="35">
        <f t="shared" si="10"/>
        <v>16</v>
      </c>
      <c r="AH47" s="35">
        <f t="shared" si="10"/>
        <v>19</v>
      </c>
      <c r="AI47" s="35">
        <f t="shared" si="10"/>
        <v>30</v>
      </c>
      <c r="AJ47" s="35">
        <f t="shared" si="10"/>
        <v>31</v>
      </c>
      <c r="AK47" s="35">
        <f t="shared" si="10"/>
        <v>10</v>
      </c>
      <c r="AL47" s="35">
        <f t="shared" si="10"/>
        <v>16</v>
      </c>
      <c r="AM47" s="35">
        <f t="shared" si="10"/>
        <v>15</v>
      </c>
      <c r="AN47" s="35">
        <f t="shared" si="10"/>
        <v>18</v>
      </c>
      <c r="AO47" s="35">
        <f t="shared" si="10"/>
        <v>26</v>
      </c>
      <c r="AP47" s="35">
        <f t="shared" si="10"/>
        <v>18</v>
      </c>
      <c r="AQ47" s="35">
        <f t="shared" si="10"/>
        <v>42</v>
      </c>
      <c r="AR47" s="35">
        <f t="shared" si="10"/>
        <v>24</v>
      </c>
      <c r="AS47" s="35">
        <f t="shared" si="10"/>
        <v>22</v>
      </c>
      <c r="AT47" s="35">
        <f t="shared" si="10"/>
        <v>19</v>
      </c>
      <c r="AU47" s="35">
        <f t="shared" si="10"/>
        <v>26</v>
      </c>
      <c r="AV47" s="35">
        <f t="shared" si="10"/>
        <v>16</v>
      </c>
    </row>
    <row r="48" spans="2:94" x14ac:dyDescent="0.25">
      <c r="B48" s="23">
        <v>6</v>
      </c>
      <c r="C48" s="14">
        <f t="shared" si="9"/>
        <v>0.57894736842105265</v>
      </c>
      <c r="D48" s="14">
        <f t="shared" si="8"/>
        <v>0.31578947368421051</v>
      </c>
      <c r="E48" s="14">
        <f t="shared" si="8"/>
        <v>0.36842105263157893</v>
      </c>
      <c r="F48" s="14">
        <f t="shared" si="8"/>
        <v>0.42105263157894735</v>
      </c>
      <c r="G48" s="14">
        <f t="shared" si="8"/>
        <v>0.5</v>
      </c>
      <c r="H48" s="14">
        <f t="shared" si="8"/>
        <v>0.5</v>
      </c>
      <c r="I48" s="14">
        <f t="shared" si="8"/>
        <v>0.36842105263157893</v>
      </c>
      <c r="J48" s="14">
        <f t="shared" si="8"/>
        <v>0.28947368421052633</v>
      </c>
      <c r="K48" s="14">
        <f t="shared" si="8"/>
        <v>0.60526315789473684</v>
      </c>
      <c r="L48" s="14">
        <f t="shared" si="8"/>
        <v>0.31578947368421051</v>
      </c>
      <c r="M48" s="14">
        <f t="shared" si="8"/>
        <v>0.60526315789473684</v>
      </c>
      <c r="N48" s="14">
        <f t="shared" si="8"/>
        <v>0.57894736842105265</v>
      </c>
      <c r="O48" s="14">
        <f t="shared" si="8"/>
        <v>0.36842105263157893</v>
      </c>
      <c r="P48" s="14">
        <f t="shared" si="8"/>
        <v>0.42105263157894735</v>
      </c>
      <c r="Q48" s="14">
        <f t="shared" si="8"/>
        <v>0.26315789473684209</v>
      </c>
      <c r="R48" s="14">
        <f t="shared" si="8"/>
        <v>0.31578947368421051</v>
      </c>
      <c r="S48" s="14">
        <f t="shared" si="8"/>
        <v>0.23684210526315788</v>
      </c>
      <c r="T48" s="14">
        <f t="shared" si="8"/>
        <v>0.36842105263157893</v>
      </c>
      <c r="U48" s="14">
        <f t="shared" si="8"/>
        <v>0.55263157894736847</v>
      </c>
      <c r="V48" s="14">
        <f t="shared" si="8"/>
        <v>0.42105263157894735</v>
      </c>
      <c r="AB48" s="34" t="s">
        <v>26</v>
      </c>
      <c r="AC48" s="35">
        <f>BW43</f>
        <v>32</v>
      </c>
      <c r="AD48" s="35">
        <f t="shared" ref="AD48:AV48" si="11">BX43</f>
        <v>28</v>
      </c>
      <c r="AE48" s="35">
        <f t="shared" si="11"/>
        <v>31</v>
      </c>
      <c r="AF48" s="35">
        <f t="shared" si="11"/>
        <v>31</v>
      </c>
      <c r="AG48" s="35">
        <f t="shared" si="11"/>
        <v>36</v>
      </c>
      <c r="AH48" s="35">
        <f t="shared" si="11"/>
        <v>25</v>
      </c>
      <c r="AI48" s="35">
        <f t="shared" si="11"/>
        <v>22</v>
      </c>
      <c r="AJ48" s="35">
        <f t="shared" si="11"/>
        <v>26</v>
      </c>
      <c r="AK48" s="35">
        <f t="shared" si="11"/>
        <v>14</v>
      </c>
      <c r="AL48" s="35">
        <f t="shared" si="11"/>
        <v>26</v>
      </c>
      <c r="AM48" s="35">
        <f t="shared" si="11"/>
        <v>24</v>
      </c>
      <c r="AN48" s="35">
        <f t="shared" si="11"/>
        <v>18</v>
      </c>
      <c r="AO48" s="35">
        <f t="shared" si="11"/>
        <v>28</v>
      </c>
      <c r="AP48" s="35">
        <f t="shared" si="11"/>
        <v>28</v>
      </c>
      <c r="AQ48" s="35">
        <f t="shared" si="11"/>
        <v>42</v>
      </c>
      <c r="AR48" s="35">
        <f t="shared" si="11"/>
        <v>32</v>
      </c>
      <c r="AS48" s="35">
        <f t="shared" si="11"/>
        <v>29</v>
      </c>
      <c r="AT48" s="35">
        <f t="shared" si="11"/>
        <v>38</v>
      </c>
      <c r="AU48" s="35">
        <f t="shared" si="11"/>
        <v>29</v>
      </c>
      <c r="AV48" s="35">
        <f t="shared" si="11"/>
        <v>29</v>
      </c>
    </row>
    <row r="49" spans="2:94" x14ac:dyDescent="0.25">
      <c r="B49" s="24">
        <v>6.5</v>
      </c>
      <c r="C49" s="14">
        <f t="shared" si="9"/>
        <v>0.15789473684210525</v>
      </c>
      <c r="D49" s="14">
        <f t="shared" si="8"/>
        <v>0.21052631578947367</v>
      </c>
      <c r="E49" s="14">
        <f t="shared" si="8"/>
        <v>0.34210526315789475</v>
      </c>
      <c r="F49" s="14">
        <f t="shared" si="8"/>
        <v>0.31578947368421051</v>
      </c>
      <c r="G49" s="14">
        <f t="shared" si="8"/>
        <v>0.15789473684210525</v>
      </c>
      <c r="H49" s="14">
        <f t="shared" si="8"/>
        <v>0.13157894736842105</v>
      </c>
      <c r="I49" s="14">
        <f t="shared" si="8"/>
        <v>0.26315789473684209</v>
      </c>
      <c r="J49" s="14">
        <f t="shared" si="8"/>
        <v>0.13157894736842105</v>
      </c>
      <c r="K49" s="14">
        <f t="shared" si="8"/>
        <v>0.18421052631578946</v>
      </c>
      <c r="L49" s="14">
        <f t="shared" si="8"/>
        <v>0.34210526315789475</v>
      </c>
      <c r="M49" s="14">
        <f t="shared" si="8"/>
        <v>0.10526315789473684</v>
      </c>
      <c r="N49" s="14">
        <f t="shared" si="8"/>
        <v>0.23684210526315788</v>
      </c>
      <c r="O49" s="14">
        <f t="shared" si="8"/>
        <v>0.18421052631578946</v>
      </c>
      <c r="P49" s="14">
        <f t="shared" si="8"/>
        <v>0.31578947368421051</v>
      </c>
      <c r="Q49" s="14">
        <f t="shared" si="8"/>
        <v>0.21052631578947367</v>
      </c>
      <c r="R49" s="14">
        <f t="shared" si="8"/>
        <v>0.21052631578947367</v>
      </c>
      <c r="S49" s="14">
        <f t="shared" si="8"/>
        <v>0.34210526315789475</v>
      </c>
      <c r="T49" s="14">
        <f t="shared" si="8"/>
        <v>0.31578947368421051</v>
      </c>
      <c r="U49" s="14">
        <f t="shared" si="8"/>
        <v>0.21052631578947367</v>
      </c>
      <c r="V49" s="14">
        <f t="shared" si="8"/>
        <v>0.31578947368421051</v>
      </c>
      <c r="AB49" s="34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36"/>
      <c r="AV49" s="36"/>
    </row>
    <row r="50" spans="2:94" x14ac:dyDescent="0.25">
      <c r="B50" s="25" t="s">
        <v>36</v>
      </c>
      <c r="C50" s="14">
        <f t="shared" si="9"/>
        <v>0.10526315789473684</v>
      </c>
      <c r="D50" s="14">
        <f t="shared" si="8"/>
        <v>0.13157894736842105</v>
      </c>
      <c r="E50" s="14">
        <f t="shared" si="8"/>
        <v>0.10526315789473684</v>
      </c>
      <c r="F50" s="14">
        <f t="shared" si="8"/>
        <v>7.8947368421052627E-2</v>
      </c>
      <c r="G50" s="14">
        <f t="shared" si="8"/>
        <v>0.15789473684210525</v>
      </c>
      <c r="H50" s="14">
        <f t="shared" si="8"/>
        <v>0.10526315789473684</v>
      </c>
      <c r="I50" s="14">
        <f t="shared" si="8"/>
        <v>0.15789473684210525</v>
      </c>
      <c r="J50" s="14">
        <f t="shared" si="8"/>
        <v>0.31578947368421051</v>
      </c>
      <c r="K50" s="14">
        <f t="shared" si="8"/>
        <v>0.10526315789473684</v>
      </c>
      <c r="L50" s="14">
        <f t="shared" si="8"/>
        <v>0.18421052631578946</v>
      </c>
      <c r="M50" s="14">
        <f t="shared" si="8"/>
        <v>0.10526315789473684</v>
      </c>
      <c r="N50" s="14">
        <f t="shared" si="8"/>
        <v>5.2631578947368418E-2</v>
      </c>
      <c r="O50" s="14">
        <f t="shared" si="8"/>
        <v>0.13157894736842105</v>
      </c>
      <c r="P50" s="14">
        <f t="shared" si="8"/>
        <v>0.15789473684210525</v>
      </c>
      <c r="Q50" s="14">
        <f t="shared" si="8"/>
        <v>0.21052631578947367</v>
      </c>
      <c r="R50" s="14">
        <f t="shared" si="8"/>
        <v>0.10526315789473684</v>
      </c>
      <c r="S50" s="14">
        <f t="shared" si="8"/>
        <v>7.8947368421052627E-2</v>
      </c>
      <c r="T50" s="14">
        <f t="shared" si="8"/>
        <v>0.18421052631578946</v>
      </c>
      <c r="U50" s="14">
        <f t="shared" si="8"/>
        <v>0.10526315789473684</v>
      </c>
      <c r="V50" s="14">
        <f t="shared" si="8"/>
        <v>5.2631578947368418E-2</v>
      </c>
      <c r="AB50" s="20" t="s">
        <v>90</v>
      </c>
      <c r="AC50" s="35">
        <f>AC52+AC53</f>
        <v>28</v>
      </c>
      <c r="AD50" s="35">
        <f t="shared" ref="AD50:AV50" si="12">AD52+AD53</f>
        <v>26</v>
      </c>
      <c r="AE50" s="35">
        <f t="shared" si="12"/>
        <v>35</v>
      </c>
      <c r="AF50" s="35">
        <f t="shared" si="12"/>
        <v>27</v>
      </c>
      <c r="AG50" s="35">
        <f t="shared" si="12"/>
        <v>29</v>
      </c>
      <c r="AH50" s="35">
        <f t="shared" si="12"/>
        <v>21</v>
      </c>
      <c r="AI50" s="35">
        <f t="shared" si="12"/>
        <v>30</v>
      </c>
      <c r="AJ50" s="35">
        <f t="shared" si="12"/>
        <v>22</v>
      </c>
      <c r="AK50" s="35">
        <f t="shared" si="12"/>
        <v>13</v>
      </c>
      <c r="AL50" s="35">
        <f t="shared" si="12"/>
        <v>19</v>
      </c>
      <c r="AM50" s="35">
        <f t="shared" si="12"/>
        <v>27</v>
      </c>
      <c r="AN50" s="35">
        <f t="shared" si="12"/>
        <v>18</v>
      </c>
      <c r="AO50" s="35">
        <f t="shared" si="12"/>
        <v>29</v>
      </c>
      <c r="AP50" s="35">
        <f t="shared" si="12"/>
        <v>25</v>
      </c>
      <c r="AQ50" s="35">
        <f t="shared" si="12"/>
        <v>35</v>
      </c>
      <c r="AR50" s="35">
        <f t="shared" si="12"/>
        <v>33</v>
      </c>
      <c r="AS50" s="35">
        <f t="shared" si="12"/>
        <v>28</v>
      </c>
      <c r="AT50" s="35">
        <f t="shared" si="12"/>
        <v>28</v>
      </c>
      <c r="AU50" s="35">
        <f t="shared" si="12"/>
        <v>22</v>
      </c>
      <c r="AV50" s="35">
        <f t="shared" si="12"/>
        <v>26</v>
      </c>
    </row>
    <row r="51" spans="2:94" x14ac:dyDescent="0.25">
      <c r="C51" s="15">
        <f t="shared" ref="C51:V51" si="13">SUM(C46:C50)</f>
        <v>1</v>
      </c>
      <c r="D51" s="15">
        <f t="shared" si="13"/>
        <v>0.99999999999999989</v>
      </c>
      <c r="E51" s="15">
        <f t="shared" si="13"/>
        <v>0.99999999999999989</v>
      </c>
      <c r="F51" s="15">
        <f t="shared" si="13"/>
        <v>1</v>
      </c>
      <c r="G51" s="15">
        <f t="shared" si="13"/>
        <v>1</v>
      </c>
      <c r="H51" s="15">
        <f t="shared" si="13"/>
        <v>0.99999999999999989</v>
      </c>
      <c r="I51" s="15">
        <f t="shared" si="13"/>
        <v>1</v>
      </c>
      <c r="J51" s="15">
        <f t="shared" si="13"/>
        <v>0.99999999999999989</v>
      </c>
      <c r="K51" s="15">
        <f t="shared" si="13"/>
        <v>1</v>
      </c>
      <c r="L51" s="15">
        <f t="shared" si="13"/>
        <v>1</v>
      </c>
      <c r="M51" s="15">
        <f t="shared" si="13"/>
        <v>1</v>
      </c>
      <c r="N51" s="15">
        <f t="shared" si="13"/>
        <v>1</v>
      </c>
      <c r="O51" s="15">
        <f t="shared" si="13"/>
        <v>0.99999999999999989</v>
      </c>
      <c r="P51" s="15">
        <f t="shared" si="13"/>
        <v>1</v>
      </c>
      <c r="Q51" s="15">
        <f t="shared" si="13"/>
        <v>1</v>
      </c>
      <c r="R51" s="15">
        <f t="shared" si="13"/>
        <v>0.99999999999999989</v>
      </c>
      <c r="S51" s="15">
        <f t="shared" si="13"/>
        <v>1</v>
      </c>
      <c r="T51" s="15">
        <f t="shared" si="13"/>
        <v>1</v>
      </c>
      <c r="U51" s="15">
        <f t="shared" si="13"/>
        <v>1</v>
      </c>
      <c r="V51" s="15">
        <f t="shared" si="13"/>
        <v>1</v>
      </c>
      <c r="AB51" s="34"/>
      <c r="AC51" s="7" t="s">
        <v>0</v>
      </c>
      <c r="AD51" s="7" t="s">
        <v>1</v>
      </c>
      <c r="AE51" s="7" t="s">
        <v>2</v>
      </c>
      <c r="AF51" s="7" t="s">
        <v>3</v>
      </c>
      <c r="AG51" s="7" t="s">
        <v>4</v>
      </c>
      <c r="AH51" s="7" t="s">
        <v>5</v>
      </c>
      <c r="AI51" s="7" t="s">
        <v>6</v>
      </c>
      <c r="AJ51" s="7" t="s">
        <v>7</v>
      </c>
      <c r="AK51" s="7" t="s">
        <v>8</v>
      </c>
      <c r="AL51" s="7" t="s">
        <v>9</v>
      </c>
      <c r="AM51" s="7" t="s">
        <v>10</v>
      </c>
      <c r="AN51" s="7" t="s">
        <v>11</v>
      </c>
      <c r="AO51" s="7" t="s">
        <v>12</v>
      </c>
      <c r="AP51" s="7" t="s">
        <v>13</v>
      </c>
      <c r="AQ51" s="7" t="s">
        <v>40</v>
      </c>
      <c r="AR51" s="7" t="s">
        <v>14</v>
      </c>
      <c r="AS51" s="7" t="s">
        <v>42</v>
      </c>
      <c r="AT51" s="7" t="s">
        <v>15</v>
      </c>
      <c r="AU51" s="7" t="s">
        <v>41</v>
      </c>
      <c r="AV51" s="7" t="s">
        <v>16</v>
      </c>
    </row>
    <row r="52" spans="2:94" x14ac:dyDescent="0.25"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AB52" s="34" t="s">
        <v>17</v>
      </c>
      <c r="AC52" s="35">
        <f>AZ42</f>
        <v>12</v>
      </c>
      <c r="AD52" s="35">
        <f t="shared" ref="AD52:AV52" si="14">BA42</f>
        <v>11</v>
      </c>
      <c r="AE52" s="35">
        <f t="shared" si="14"/>
        <v>14</v>
      </c>
      <c r="AF52" s="35">
        <f t="shared" si="14"/>
        <v>9</v>
      </c>
      <c r="AG52" s="35">
        <f t="shared" si="14"/>
        <v>9</v>
      </c>
      <c r="AH52" s="35">
        <f t="shared" si="14"/>
        <v>8</v>
      </c>
      <c r="AI52" s="35">
        <f t="shared" si="14"/>
        <v>19</v>
      </c>
      <c r="AJ52" s="35">
        <f t="shared" si="14"/>
        <v>12</v>
      </c>
      <c r="AK52" s="35">
        <f t="shared" si="14"/>
        <v>7</v>
      </c>
      <c r="AL52" s="35">
        <f t="shared" si="14"/>
        <v>9</v>
      </c>
      <c r="AM52" s="35">
        <f t="shared" si="14"/>
        <v>9</v>
      </c>
      <c r="AN52" s="35">
        <f t="shared" si="14"/>
        <v>11</v>
      </c>
      <c r="AO52" s="35">
        <f t="shared" si="14"/>
        <v>12</v>
      </c>
      <c r="AP52" s="35">
        <f t="shared" si="14"/>
        <v>7</v>
      </c>
      <c r="AQ52" s="35">
        <f t="shared" si="14"/>
        <v>17</v>
      </c>
      <c r="AR52" s="35">
        <f t="shared" si="14"/>
        <v>14</v>
      </c>
      <c r="AS52" s="35">
        <f t="shared" si="14"/>
        <v>10</v>
      </c>
      <c r="AT52" s="35">
        <f t="shared" si="14"/>
        <v>12</v>
      </c>
      <c r="AU52" s="35">
        <f t="shared" si="14"/>
        <v>12</v>
      </c>
      <c r="AV52" s="35">
        <f t="shared" si="14"/>
        <v>11</v>
      </c>
    </row>
    <row r="53" spans="2:94" x14ac:dyDescent="0.25">
      <c r="C53" s="7" t="s">
        <v>0</v>
      </c>
      <c r="D53" s="7" t="s">
        <v>1</v>
      </c>
      <c r="E53" s="7" t="s">
        <v>2</v>
      </c>
      <c r="F53" s="7" t="s">
        <v>3</v>
      </c>
      <c r="G53" s="7" t="s">
        <v>4</v>
      </c>
      <c r="H53" s="7" t="s">
        <v>5</v>
      </c>
      <c r="I53" s="7" t="s">
        <v>6</v>
      </c>
      <c r="J53" s="7" t="s">
        <v>7</v>
      </c>
      <c r="K53" s="7" t="s">
        <v>8</v>
      </c>
      <c r="L53" s="7" t="s">
        <v>9</v>
      </c>
      <c r="M53" s="7" t="s">
        <v>10</v>
      </c>
      <c r="N53" s="7" t="s">
        <v>11</v>
      </c>
      <c r="O53" s="7" t="s">
        <v>12</v>
      </c>
      <c r="P53" s="7" t="s">
        <v>13</v>
      </c>
      <c r="Q53" s="7" t="s">
        <v>40</v>
      </c>
      <c r="R53" s="7" t="s">
        <v>14</v>
      </c>
      <c r="S53" s="7" t="s">
        <v>42</v>
      </c>
      <c r="T53" s="7" t="s">
        <v>15</v>
      </c>
      <c r="U53" s="7" t="s">
        <v>41</v>
      </c>
      <c r="V53" s="7" t="s">
        <v>16</v>
      </c>
      <c r="W53" s="16"/>
      <c r="X53" s="16"/>
      <c r="Y53" s="16"/>
      <c r="Z53" s="16"/>
      <c r="AA53" s="16"/>
      <c r="AB53" s="34" t="s">
        <v>26</v>
      </c>
      <c r="AC53" s="35">
        <f>BW42</f>
        <v>16</v>
      </c>
      <c r="AD53" s="35">
        <f t="shared" ref="AD53:AV53" si="15">BX42</f>
        <v>15</v>
      </c>
      <c r="AE53" s="35">
        <f t="shared" si="15"/>
        <v>21</v>
      </c>
      <c r="AF53" s="35">
        <f t="shared" si="15"/>
        <v>18</v>
      </c>
      <c r="AG53" s="35">
        <f t="shared" si="15"/>
        <v>20</v>
      </c>
      <c r="AH53" s="35">
        <f t="shared" si="15"/>
        <v>13</v>
      </c>
      <c r="AI53" s="35">
        <f t="shared" si="15"/>
        <v>11</v>
      </c>
      <c r="AJ53" s="35">
        <f t="shared" si="15"/>
        <v>10</v>
      </c>
      <c r="AK53" s="35">
        <f t="shared" si="15"/>
        <v>6</v>
      </c>
      <c r="AL53" s="35">
        <f t="shared" si="15"/>
        <v>10</v>
      </c>
      <c r="AM53" s="35">
        <f t="shared" si="15"/>
        <v>18</v>
      </c>
      <c r="AN53" s="35">
        <f t="shared" si="15"/>
        <v>7</v>
      </c>
      <c r="AO53" s="35">
        <f t="shared" si="15"/>
        <v>17</v>
      </c>
      <c r="AP53" s="35">
        <f t="shared" si="15"/>
        <v>18</v>
      </c>
      <c r="AQ53" s="35">
        <f t="shared" si="15"/>
        <v>18</v>
      </c>
      <c r="AR53" s="35">
        <f t="shared" si="15"/>
        <v>19</v>
      </c>
      <c r="AS53" s="35">
        <f t="shared" si="15"/>
        <v>18</v>
      </c>
      <c r="AT53" s="35">
        <f t="shared" si="15"/>
        <v>16</v>
      </c>
      <c r="AU53" s="35">
        <f t="shared" si="15"/>
        <v>10</v>
      </c>
      <c r="AV53" s="35">
        <f t="shared" si="15"/>
        <v>15</v>
      </c>
      <c r="AW53" s="37">
        <f t="shared" ref="AW53:AX53" si="16">AW47-AW50</f>
        <v>0</v>
      </c>
      <c r="AX53" s="37">
        <f t="shared" si="16"/>
        <v>0</v>
      </c>
    </row>
    <row r="54" spans="2:94" x14ac:dyDescent="0.25">
      <c r="B54" s="20" t="s">
        <v>37</v>
      </c>
      <c r="C54" s="43">
        <f>AC43</f>
        <v>56</v>
      </c>
      <c r="D54" s="43">
        <f t="shared" ref="D54:V54" si="17">AD43</f>
        <v>52</v>
      </c>
      <c r="E54" s="43">
        <f t="shared" si="17"/>
        <v>55</v>
      </c>
      <c r="F54" s="43">
        <f t="shared" si="17"/>
        <v>46</v>
      </c>
      <c r="G54" s="43">
        <f t="shared" si="17"/>
        <v>52</v>
      </c>
      <c r="H54" s="43">
        <f t="shared" si="17"/>
        <v>44</v>
      </c>
      <c r="I54" s="43">
        <f t="shared" si="17"/>
        <v>52</v>
      </c>
      <c r="J54" s="43">
        <f t="shared" si="17"/>
        <v>57</v>
      </c>
      <c r="K54" s="43">
        <f t="shared" si="17"/>
        <v>24</v>
      </c>
      <c r="L54" s="43">
        <f t="shared" si="17"/>
        <v>42</v>
      </c>
      <c r="M54" s="43">
        <f t="shared" si="17"/>
        <v>39</v>
      </c>
      <c r="N54" s="43">
        <f t="shared" si="17"/>
        <v>36</v>
      </c>
      <c r="O54" s="43">
        <f t="shared" si="17"/>
        <v>54</v>
      </c>
      <c r="P54" s="43">
        <f t="shared" si="17"/>
        <v>46</v>
      </c>
      <c r="Q54" s="43">
        <f t="shared" si="17"/>
        <v>84</v>
      </c>
      <c r="R54" s="43">
        <f t="shared" si="17"/>
        <v>56</v>
      </c>
      <c r="S54" s="43">
        <f t="shared" si="17"/>
        <v>51</v>
      </c>
      <c r="T54" s="43">
        <f t="shared" si="17"/>
        <v>57</v>
      </c>
      <c r="U54" s="43">
        <f t="shared" si="17"/>
        <v>55</v>
      </c>
      <c r="V54" s="46">
        <f t="shared" si="17"/>
        <v>45</v>
      </c>
      <c r="W54" s="16"/>
      <c r="X54" s="16"/>
      <c r="Y54" s="16"/>
      <c r="Z54" s="16"/>
      <c r="AA54" s="16"/>
      <c r="AB54" s="16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>
        <f t="shared" ref="AW54:AX54" si="18">AW48-AW51</f>
        <v>0</v>
      </c>
      <c r="AX54" s="37">
        <f t="shared" si="18"/>
        <v>0</v>
      </c>
    </row>
    <row r="55" spans="2:94" x14ac:dyDescent="0.25">
      <c r="B55" s="21" t="s">
        <v>35</v>
      </c>
      <c r="C55" s="8">
        <f>COUNTIFS(C3:C40, "&gt;=2",C3:C40, "&lt;=5,4")</f>
        <v>3</v>
      </c>
      <c r="D55" s="8">
        <f t="shared" ref="D55:V55" si="19">COUNTIF(D3:D40, "&lt;=5,3")</f>
        <v>4</v>
      </c>
      <c r="E55" s="8">
        <f t="shared" si="19"/>
        <v>2</v>
      </c>
      <c r="F55" s="8">
        <f t="shared" si="19"/>
        <v>4</v>
      </c>
      <c r="G55" s="8">
        <f t="shared" si="19"/>
        <v>4</v>
      </c>
      <c r="H55" s="8">
        <f t="shared" si="19"/>
        <v>4</v>
      </c>
      <c r="I55" s="8">
        <f t="shared" si="19"/>
        <v>4</v>
      </c>
      <c r="J55" s="8">
        <f t="shared" si="19"/>
        <v>2</v>
      </c>
      <c r="K55" s="8">
        <f t="shared" si="19"/>
        <v>1</v>
      </c>
      <c r="L55" s="8">
        <f t="shared" si="19"/>
        <v>3</v>
      </c>
      <c r="M55" s="8">
        <f t="shared" si="19"/>
        <v>4</v>
      </c>
      <c r="N55" s="8">
        <f t="shared" si="19"/>
        <v>4</v>
      </c>
      <c r="O55" s="8">
        <f t="shared" si="19"/>
        <v>7</v>
      </c>
      <c r="P55" s="8">
        <f t="shared" si="19"/>
        <v>2</v>
      </c>
      <c r="Q55" s="8">
        <f t="shared" si="19"/>
        <v>5</v>
      </c>
      <c r="R55" s="8">
        <f t="shared" si="19"/>
        <v>6</v>
      </c>
      <c r="S55" s="8">
        <f t="shared" si="19"/>
        <v>7</v>
      </c>
      <c r="T55" s="8">
        <f t="shared" si="19"/>
        <v>4</v>
      </c>
      <c r="U55" s="8">
        <f t="shared" si="19"/>
        <v>4</v>
      </c>
      <c r="V55" s="27">
        <f t="shared" si="19"/>
        <v>4</v>
      </c>
    </row>
    <row r="56" spans="2:94" x14ac:dyDescent="0.25">
      <c r="B56" s="22">
        <v>5.5</v>
      </c>
      <c r="C56" s="9">
        <f>COUNTIFS(C3:C40, "=5,5")</f>
        <v>3</v>
      </c>
      <c r="D56" s="9">
        <f t="shared" ref="D56:V56" si="20">COUNTIFS(D3:D40, "&gt;=5,4",D3:D40, "&lt;=5,7")</f>
        <v>9</v>
      </c>
      <c r="E56" s="9">
        <f t="shared" si="20"/>
        <v>5</v>
      </c>
      <c r="F56" s="9">
        <f t="shared" si="20"/>
        <v>3</v>
      </c>
      <c r="G56" s="9">
        <f t="shared" si="20"/>
        <v>3</v>
      </c>
      <c r="H56" s="9">
        <f t="shared" si="20"/>
        <v>6</v>
      </c>
      <c r="I56" s="9">
        <f t="shared" si="20"/>
        <v>4</v>
      </c>
      <c r="J56" s="9">
        <f t="shared" si="20"/>
        <v>8</v>
      </c>
      <c r="K56" s="9">
        <f t="shared" si="20"/>
        <v>3</v>
      </c>
      <c r="L56" s="9">
        <f t="shared" si="20"/>
        <v>3</v>
      </c>
      <c r="M56" s="9">
        <f t="shared" si="20"/>
        <v>3</v>
      </c>
      <c r="N56" s="9">
        <f t="shared" si="20"/>
        <v>1</v>
      </c>
      <c r="O56" s="9">
        <f t="shared" si="20"/>
        <v>5</v>
      </c>
      <c r="P56" s="9">
        <f t="shared" si="20"/>
        <v>2</v>
      </c>
      <c r="Q56" s="9">
        <f t="shared" si="20"/>
        <v>7</v>
      </c>
      <c r="R56" s="9">
        <f t="shared" si="20"/>
        <v>8</v>
      </c>
      <c r="S56" s="9">
        <f t="shared" si="20"/>
        <v>6</v>
      </c>
      <c r="T56" s="9">
        <f t="shared" si="20"/>
        <v>1</v>
      </c>
      <c r="U56" s="9">
        <f t="shared" si="20"/>
        <v>1</v>
      </c>
      <c r="V56" s="28">
        <f t="shared" si="20"/>
        <v>4</v>
      </c>
    </row>
    <row r="57" spans="2:94" x14ac:dyDescent="0.25">
      <c r="B57" s="23">
        <v>6</v>
      </c>
      <c r="C57" s="9">
        <f>COUNTIFS(C3:C40, "=6")</f>
        <v>22</v>
      </c>
      <c r="D57" s="9">
        <f t="shared" ref="D57:V57" si="21">COUNTIFS(D3:D40, "&gt;=5,8",D3:D40, "&lt;=6,1")</f>
        <v>12</v>
      </c>
      <c r="E57" s="9">
        <f t="shared" si="21"/>
        <v>14</v>
      </c>
      <c r="F57" s="9">
        <f t="shared" si="21"/>
        <v>16</v>
      </c>
      <c r="G57" s="9">
        <f t="shared" si="21"/>
        <v>19</v>
      </c>
      <c r="H57" s="9">
        <f t="shared" si="21"/>
        <v>19</v>
      </c>
      <c r="I57" s="9">
        <f t="shared" si="21"/>
        <v>14</v>
      </c>
      <c r="J57" s="9">
        <f t="shared" si="21"/>
        <v>11</v>
      </c>
      <c r="K57" s="9">
        <f t="shared" si="21"/>
        <v>23</v>
      </c>
      <c r="L57" s="9">
        <f t="shared" si="21"/>
        <v>12</v>
      </c>
      <c r="M57" s="9">
        <f t="shared" si="21"/>
        <v>23</v>
      </c>
      <c r="N57" s="9">
        <f t="shared" si="21"/>
        <v>22</v>
      </c>
      <c r="O57" s="9">
        <f t="shared" si="21"/>
        <v>14</v>
      </c>
      <c r="P57" s="9">
        <f t="shared" si="21"/>
        <v>16</v>
      </c>
      <c r="Q57" s="9">
        <f t="shared" si="21"/>
        <v>10</v>
      </c>
      <c r="R57" s="9">
        <f t="shared" si="21"/>
        <v>12</v>
      </c>
      <c r="S57" s="9">
        <f t="shared" si="21"/>
        <v>9</v>
      </c>
      <c r="T57" s="9">
        <f t="shared" si="21"/>
        <v>14</v>
      </c>
      <c r="U57" s="9">
        <f t="shared" si="21"/>
        <v>21</v>
      </c>
      <c r="V57" s="28">
        <f t="shared" si="21"/>
        <v>16</v>
      </c>
    </row>
    <row r="58" spans="2:94" x14ac:dyDescent="0.25">
      <c r="B58" s="24">
        <v>6.5</v>
      </c>
      <c r="C58" s="9">
        <f>COUNTIFS(C3:C40, "=6,5")</f>
        <v>6</v>
      </c>
      <c r="D58" s="9">
        <f t="shared" ref="D58:V58" si="22">COUNTIFS(D3:D40, "&gt;=6,2",D3:D40, "&lt;=6,5")</f>
        <v>8</v>
      </c>
      <c r="E58" s="9">
        <f t="shared" si="22"/>
        <v>13</v>
      </c>
      <c r="F58" s="9">
        <f t="shared" si="22"/>
        <v>12</v>
      </c>
      <c r="G58" s="9">
        <f t="shared" si="22"/>
        <v>6</v>
      </c>
      <c r="H58" s="9">
        <f t="shared" si="22"/>
        <v>5</v>
      </c>
      <c r="I58" s="9">
        <f t="shared" si="22"/>
        <v>10</v>
      </c>
      <c r="J58" s="9">
        <f t="shared" si="22"/>
        <v>5</v>
      </c>
      <c r="K58" s="9">
        <f t="shared" si="22"/>
        <v>7</v>
      </c>
      <c r="L58" s="9">
        <f t="shared" si="22"/>
        <v>13</v>
      </c>
      <c r="M58" s="9">
        <f t="shared" si="22"/>
        <v>4</v>
      </c>
      <c r="N58" s="9">
        <f t="shared" si="22"/>
        <v>9</v>
      </c>
      <c r="O58" s="9">
        <f t="shared" si="22"/>
        <v>7</v>
      </c>
      <c r="P58" s="9">
        <f t="shared" si="22"/>
        <v>12</v>
      </c>
      <c r="Q58" s="9">
        <f t="shared" si="22"/>
        <v>8</v>
      </c>
      <c r="R58" s="9">
        <f t="shared" si="22"/>
        <v>8</v>
      </c>
      <c r="S58" s="9">
        <f t="shared" si="22"/>
        <v>13</v>
      </c>
      <c r="T58" s="9">
        <f t="shared" si="22"/>
        <v>12</v>
      </c>
      <c r="U58" s="9">
        <f t="shared" si="22"/>
        <v>8</v>
      </c>
      <c r="V58" s="28">
        <f t="shared" si="22"/>
        <v>12</v>
      </c>
    </row>
    <row r="59" spans="2:94" x14ac:dyDescent="0.25">
      <c r="B59" s="25" t="s">
        <v>36</v>
      </c>
      <c r="C59" s="9">
        <f>COUNTIFS(C3:C40, "&gt;=6,6")</f>
        <v>4</v>
      </c>
      <c r="D59" s="9">
        <f t="shared" ref="D59:V59" si="23">COUNTIF(D3:D40, "&gt;=6,6")</f>
        <v>5</v>
      </c>
      <c r="E59" s="9">
        <f t="shared" si="23"/>
        <v>4</v>
      </c>
      <c r="F59" s="9">
        <f t="shared" si="23"/>
        <v>3</v>
      </c>
      <c r="G59" s="9">
        <f t="shared" si="23"/>
        <v>6</v>
      </c>
      <c r="H59" s="9">
        <f t="shared" si="23"/>
        <v>4</v>
      </c>
      <c r="I59" s="9">
        <f t="shared" si="23"/>
        <v>6</v>
      </c>
      <c r="J59" s="9">
        <f t="shared" si="23"/>
        <v>12</v>
      </c>
      <c r="K59" s="9">
        <f t="shared" si="23"/>
        <v>4</v>
      </c>
      <c r="L59" s="9">
        <f t="shared" si="23"/>
        <v>7</v>
      </c>
      <c r="M59" s="9">
        <f t="shared" si="23"/>
        <v>4</v>
      </c>
      <c r="N59" s="9">
        <f t="shared" si="23"/>
        <v>2</v>
      </c>
      <c r="O59" s="9">
        <f t="shared" si="23"/>
        <v>5</v>
      </c>
      <c r="P59" s="9">
        <f t="shared" si="23"/>
        <v>6</v>
      </c>
      <c r="Q59" s="9">
        <f t="shared" si="23"/>
        <v>8</v>
      </c>
      <c r="R59" s="9">
        <f t="shared" si="23"/>
        <v>4</v>
      </c>
      <c r="S59" s="9">
        <f t="shared" si="23"/>
        <v>3</v>
      </c>
      <c r="T59" s="9">
        <f t="shared" si="23"/>
        <v>7</v>
      </c>
      <c r="U59" s="9">
        <f t="shared" si="23"/>
        <v>4</v>
      </c>
      <c r="V59" s="28">
        <f t="shared" si="23"/>
        <v>2</v>
      </c>
    </row>
    <row r="60" spans="2:94" x14ac:dyDescent="0.25">
      <c r="C60" s="10">
        <f t="shared" ref="C60:V60" si="24">SUM(C55:C59)</f>
        <v>38</v>
      </c>
      <c r="D60" s="10">
        <f t="shared" si="24"/>
        <v>38</v>
      </c>
      <c r="E60" s="10">
        <f t="shared" si="24"/>
        <v>38</v>
      </c>
      <c r="F60" s="10">
        <f t="shared" si="24"/>
        <v>38</v>
      </c>
      <c r="G60" s="10">
        <f t="shared" si="24"/>
        <v>38</v>
      </c>
      <c r="H60" s="10">
        <f t="shared" si="24"/>
        <v>38</v>
      </c>
      <c r="I60" s="10">
        <f t="shared" si="24"/>
        <v>38</v>
      </c>
      <c r="J60" s="10">
        <f t="shared" si="24"/>
        <v>38</v>
      </c>
      <c r="K60" s="10">
        <f t="shared" si="24"/>
        <v>38</v>
      </c>
      <c r="L60" s="10">
        <f t="shared" si="24"/>
        <v>38</v>
      </c>
      <c r="M60" s="10">
        <f t="shared" si="24"/>
        <v>38</v>
      </c>
      <c r="N60" s="10">
        <f t="shared" si="24"/>
        <v>38</v>
      </c>
      <c r="O60" s="10">
        <f t="shared" si="24"/>
        <v>38</v>
      </c>
      <c r="P60" s="10">
        <f t="shared" si="24"/>
        <v>38</v>
      </c>
      <c r="Q60" s="10">
        <f t="shared" si="24"/>
        <v>38</v>
      </c>
      <c r="R60" s="10">
        <f t="shared" si="24"/>
        <v>38</v>
      </c>
      <c r="S60" s="10">
        <f t="shared" si="24"/>
        <v>38</v>
      </c>
      <c r="T60" s="10">
        <f t="shared" si="24"/>
        <v>38</v>
      </c>
      <c r="U60" s="10">
        <f t="shared" si="24"/>
        <v>38</v>
      </c>
      <c r="V60" s="15">
        <f t="shared" si="24"/>
        <v>38</v>
      </c>
    </row>
    <row r="61" spans="2:94" x14ac:dyDescent="0.25"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</row>
    <row r="63" spans="2:94" x14ac:dyDescent="0.25">
      <c r="B63" s="20" t="s">
        <v>18</v>
      </c>
      <c r="C63" s="11" t="s">
        <v>0</v>
      </c>
      <c r="D63" s="11" t="s">
        <v>1</v>
      </c>
      <c r="E63" s="11" t="s">
        <v>2</v>
      </c>
      <c r="F63" s="11" t="s">
        <v>3</v>
      </c>
      <c r="G63" s="11" t="s">
        <v>4</v>
      </c>
      <c r="H63" s="11" t="s">
        <v>5</v>
      </c>
      <c r="I63" s="11" t="s">
        <v>6</v>
      </c>
      <c r="J63" s="11" t="s">
        <v>7</v>
      </c>
      <c r="K63" s="11" t="s">
        <v>8</v>
      </c>
      <c r="L63" s="11" t="s">
        <v>9</v>
      </c>
      <c r="M63" s="11" t="s">
        <v>10</v>
      </c>
      <c r="N63" s="11" t="s">
        <v>11</v>
      </c>
      <c r="O63" s="11" t="s">
        <v>12</v>
      </c>
      <c r="P63" s="11" t="s">
        <v>13</v>
      </c>
      <c r="Q63" s="11" t="s">
        <v>40</v>
      </c>
      <c r="R63" s="11" t="s">
        <v>14</v>
      </c>
      <c r="S63" s="11" t="s">
        <v>42</v>
      </c>
      <c r="T63" s="11" t="s">
        <v>15</v>
      </c>
      <c r="U63" s="11" t="s">
        <v>41</v>
      </c>
      <c r="V63" s="11" t="s">
        <v>16</v>
      </c>
      <c r="AB63" s="20" t="s">
        <v>19</v>
      </c>
      <c r="AC63" s="11" t="s">
        <v>0</v>
      </c>
      <c r="AD63" s="11" t="s">
        <v>1</v>
      </c>
      <c r="AE63" s="11" t="s">
        <v>2</v>
      </c>
      <c r="AF63" s="11" t="s">
        <v>3</v>
      </c>
      <c r="AG63" s="11" t="s">
        <v>4</v>
      </c>
      <c r="AH63" s="11" t="s">
        <v>5</v>
      </c>
      <c r="AI63" s="11" t="s">
        <v>6</v>
      </c>
      <c r="AJ63" s="11" t="s">
        <v>7</v>
      </c>
      <c r="AK63" s="11" t="s">
        <v>8</v>
      </c>
      <c r="AL63" s="11" t="s">
        <v>9</v>
      </c>
      <c r="AM63" s="11" t="s">
        <v>10</v>
      </c>
      <c r="AN63" s="11" t="s">
        <v>11</v>
      </c>
      <c r="AO63" s="11" t="s">
        <v>12</v>
      </c>
      <c r="AP63" s="11" t="s">
        <v>13</v>
      </c>
      <c r="AQ63" s="11" t="s">
        <v>40</v>
      </c>
      <c r="AR63" s="11" t="s">
        <v>14</v>
      </c>
      <c r="AS63" s="11" t="s">
        <v>42</v>
      </c>
      <c r="AT63" s="11" t="s">
        <v>15</v>
      </c>
      <c r="AU63" s="11" t="s">
        <v>41</v>
      </c>
      <c r="AV63" s="11" t="s">
        <v>16</v>
      </c>
      <c r="AY63" s="20" t="s">
        <v>20</v>
      </c>
      <c r="BA63" s="11" t="s">
        <v>1</v>
      </c>
      <c r="BB63" s="11" t="s">
        <v>2</v>
      </c>
      <c r="BC63" s="11" t="s">
        <v>3</v>
      </c>
      <c r="BD63" s="11" t="s">
        <v>4</v>
      </c>
      <c r="BE63" s="11" t="s">
        <v>5</v>
      </c>
      <c r="BF63" s="11" t="s">
        <v>6</v>
      </c>
      <c r="BG63" s="11" t="s">
        <v>7</v>
      </c>
      <c r="BH63" s="11" t="s">
        <v>8</v>
      </c>
      <c r="BI63" s="11" t="s">
        <v>9</v>
      </c>
      <c r="BJ63" s="11" t="s">
        <v>10</v>
      </c>
      <c r="BK63" s="11" t="s">
        <v>11</v>
      </c>
      <c r="BL63" s="11" t="s">
        <v>12</v>
      </c>
      <c r="BM63" s="11" t="s">
        <v>13</v>
      </c>
      <c r="BN63" s="11" t="s">
        <v>40</v>
      </c>
      <c r="BO63" s="11" t="s">
        <v>14</v>
      </c>
      <c r="BP63" s="11" t="s">
        <v>42</v>
      </c>
      <c r="BQ63" s="11" t="s">
        <v>15</v>
      </c>
      <c r="BR63" s="11" t="s">
        <v>41</v>
      </c>
      <c r="BS63" s="11" t="s">
        <v>16</v>
      </c>
      <c r="BV63" s="20" t="s">
        <v>21</v>
      </c>
      <c r="BW63" s="11" t="s">
        <v>0</v>
      </c>
      <c r="BX63" s="11" t="s">
        <v>1</v>
      </c>
      <c r="BY63" s="11" t="s">
        <v>2</v>
      </c>
      <c r="BZ63" s="11" t="s">
        <v>3</v>
      </c>
      <c r="CA63" s="11" t="s">
        <v>4</v>
      </c>
      <c r="CB63" s="11" t="s">
        <v>5</v>
      </c>
      <c r="CC63" s="11" t="s">
        <v>6</v>
      </c>
      <c r="CD63" s="11" t="s">
        <v>7</v>
      </c>
      <c r="CE63" s="11" t="s">
        <v>8</v>
      </c>
      <c r="CF63" s="11" t="s">
        <v>9</v>
      </c>
      <c r="CG63" s="11" t="s">
        <v>10</v>
      </c>
      <c r="CH63" s="11" t="s">
        <v>11</v>
      </c>
      <c r="CI63" s="11" t="s">
        <v>12</v>
      </c>
      <c r="CJ63" s="11" t="s">
        <v>13</v>
      </c>
      <c r="CK63" s="11" t="s">
        <v>40</v>
      </c>
      <c r="CL63" s="11" t="s">
        <v>14</v>
      </c>
      <c r="CM63" s="11" t="s">
        <v>42</v>
      </c>
      <c r="CN63" s="11" t="s">
        <v>15</v>
      </c>
      <c r="CO63" s="11" t="s">
        <v>41</v>
      </c>
      <c r="CP63" s="11" t="s">
        <v>16</v>
      </c>
    </row>
    <row r="64" spans="2:94" x14ac:dyDescent="0.25">
      <c r="B64" s="11">
        <v>1</v>
      </c>
      <c r="C64" s="2">
        <f>IF(squadre!C3=1, C3, "-")</f>
        <v>6</v>
      </c>
      <c r="D64" s="19" t="str">
        <f>IF(squadre!D3=1, D3, "-")</f>
        <v>-</v>
      </c>
      <c r="E64" s="19" t="str">
        <f>IF(squadre!E3=1, E3, "-")</f>
        <v>-</v>
      </c>
      <c r="F64" s="19" t="str">
        <f>IF(squadre!F3=1, F3, "-")</f>
        <v>-</v>
      </c>
      <c r="G64" s="19">
        <f>IF(squadre!G3=1, G3, "-")</f>
        <v>6</v>
      </c>
      <c r="H64" s="19">
        <f>IF(squadre!H3=1, H3, "-")</f>
        <v>6</v>
      </c>
      <c r="I64" s="19">
        <f>IF(squadre!I3=1, I3, "-")</f>
        <v>7</v>
      </c>
      <c r="J64" s="19" t="str">
        <f>IF(squadre!J3=1, J3, "-")</f>
        <v>-</v>
      </c>
      <c r="K64" s="19">
        <f>IF(squadre!K3=1, K3, "-")</f>
        <v>6.5</v>
      </c>
      <c r="L64" s="19" t="str">
        <f>IF(squadre!L3=1, L3, "-")</f>
        <v>-</v>
      </c>
      <c r="M64" s="19">
        <f>IF(squadre!M3=1, M3, "-")</f>
        <v>6</v>
      </c>
      <c r="N64" s="19" t="str">
        <f>IF(squadre!N3=1, N3, "-")</f>
        <v>-</v>
      </c>
      <c r="O64" s="19">
        <f>IF(squadre!O3=1, O3, "-")</f>
        <v>5.5</v>
      </c>
      <c r="P64" s="19" t="str">
        <f>IF(squadre!P3=1, P3, "-")</f>
        <v>-</v>
      </c>
      <c r="Q64" s="19">
        <f>IF(squadre!Q3=1, Q3, "-")</f>
        <v>6.5</v>
      </c>
      <c r="R64" s="19">
        <f>IF(squadre!R3=1, R3, "-")</f>
        <v>6</v>
      </c>
      <c r="S64" s="19" t="str">
        <f>IF(squadre!S3=1, S3, "-")</f>
        <v>-</v>
      </c>
      <c r="T64" s="19">
        <f>IF(squadre!T3=1, T3, "-")</f>
        <v>6</v>
      </c>
      <c r="U64" s="19" t="str">
        <f>IF(squadre!U3=1, U3, "-")</f>
        <v>-</v>
      </c>
      <c r="V64" s="19" t="str">
        <f>IF(squadre!V3=1, V3, "-")</f>
        <v>-</v>
      </c>
      <c r="AB64" s="11">
        <v>1</v>
      </c>
      <c r="AC64" s="12" t="str">
        <f>IF(squadre!BC3="1v", C3, "-")</f>
        <v>-</v>
      </c>
      <c r="AD64" s="12" t="str">
        <f>IF(squadre!BD3="1v", D3, "-")</f>
        <v>-</v>
      </c>
      <c r="AE64" s="12" t="str">
        <f>IF(squadre!BE3="1v", E3, "-")</f>
        <v>-</v>
      </c>
      <c r="AF64" s="12" t="str">
        <f>IF(squadre!BF3="1v", F3, "-")</f>
        <v>-</v>
      </c>
      <c r="AG64" s="12">
        <f>IF(squadre!BG3="1v", G3, "-")</f>
        <v>6</v>
      </c>
      <c r="AH64" s="12">
        <f>IF(squadre!BH3="1v", H3, "-")</f>
        <v>6</v>
      </c>
      <c r="AI64" s="12">
        <f>IF(squadre!BI3="1v", I3, "-")</f>
        <v>7</v>
      </c>
      <c r="AJ64" s="12" t="str">
        <f>IF(squadre!BJ3="1v", J3, "-")</f>
        <v>-</v>
      </c>
      <c r="AK64" s="12">
        <f>IF(squadre!BK3="1v", K3, "-")</f>
        <v>6.5</v>
      </c>
      <c r="AL64" s="12" t="str">
        <f>IF(squadre!BL3="1v", L3, "-")</f>
        <v>-</v>
      </c>
      <c r="AM64" s="12" t="str">
        <f>IF(squadre!BM3="1v", M3, "-")</f>
        <v>-</v>
      </c>
      <c r="AN64" s="12" t="str">
        <f>IF(squadre!BN3="1v", N3, "-")</f>
        <v>-</v>
      </c>
      <c r="AO64" s="12" t="str">
        <f>IF(squadre!BO3="1v", O3, "-")</f>
        <v>-</v>
      </c>
      <c r="AP64" s="12" t="str">
        <f>IF(squadre!BP3="1v", P3, "-")</f>
        <v>-</v>
      </c>
      <c r="AQ64" s="12" t="str">
        <f>IF(squadre!BQ3="1v", Q3, "-")</f>
        <v>-</v>
      </c>
      <c r="AR64" s="12" t="str">
        <f>IF(squadre!BR3="1v", R3, "-")</f>
        <v>-</v>
      </c>
      <c r="AS64" s="12" t="str">
        <f>IF(squadre!BS3="1v", S3, "-")</f>
        <v>-</v>
      </c>
      <c r="AT64" s="12" t="str">
        <f>IF(squadre!BT3="1v", T3, "-")</f>
        <v>-</v>
      </c>
      <c r="AU64" s="12" t="str">
        <f>IF(squadre!BU3="1v", U3, "-")</f>
        <v>-</v>
      </c>
      <c r="AV64" s="12" t="str">
        <f>IF(squadre!BV3="1v", V3, "-")</f>
        <v>-</v>
      </c>
      <c r="AY64" s="11">
        <v>1</v>
      </c>
      <c r="AZ64" s="11" t="s">
        <v>0</v>
      </c>
      <c r="BA64" s="12" t="str">
        <f>IF(squadre!BD3="1p", D3, "-")</f>
        <v>-</v>
      </c>
      <c r="BB64" s="12" t="str">
        <f>IF(squadre!BE3="1p", E3, "-")</f>
        <v>-</v>
      </c>
      <c r="BC64" s="12" t="str">
        <f>IF(squadre!BF3="1p", F3, "-")</f>
        <v>-</v>
      </c>
      <c r="BD64" s="12" t="str">
        <f>IF(squadre!BG3="1p", G3, "-")</f>
        <v>-</v>
      </c>
      <c r="BE64" s="12" t="str">
        <f>IF(squadre!BH3="1p", H3, "-")</f>
        <v>-</v>
      </c>
      <c r="BF64" s="12" t="str">
        <f>IF(squadre!BI3="1p", I3, "-")</f>
        <v>-</v>
      </c>
      <c r="BG64" s="12" t="str">
        <f>IF(squadre!BJ3="1p", J3, "-")</f>
        <v>-</v>
      </c>
      <c r="BH64" s="12" t="str">
        <f>IF(squadre!BK3="1p", K3, "-")</f>
        <v>-</v>
      </c>
      <c r="BI64" s="12" t="str">
        <f>IF(squadre!BL3="1p", L3, "-")</f>
        <v>-</v>
      </c>
      <c r="BJ64" s="12" t="str">
        <f>IF(squadre!BM3="1p", M3, "-")</f>
        <v>-</v>
      </c>
      <c r="BK64" s="12" t="str">
        <f>IF(squadre!BN3="1p", N3, "-")</f>
        <v>-</v>
      </c>
      <c r="BL64" s="12" t="str">
        <f>IF(squadre!BO3="1p", O3, "-")</f>
        <v>-</v>
      </c>
      <c r="BM64" s="12" t="str">
        <f>IF(squadre!BP3="1p", P3, "-")</f>
        <v>-</v>
      </c>
      <c r="BN64" s="12" t="str">
        <f>IF(squadre!BQ3="1p", Q3, "-")</f>
        <v>-</v>
      </c>
      <c r="BO64" s="12">
        <f>IF(squadre!BR3="1p", R3, "-")</f>
        <v>6</v>
      </c>
      <c r="BP64" s="12" t="str">
        <f>IF(squadre!BS3="1p", S3, "-")</f>
        <v>-</v>
      </c>
      <c r="BQ64" s="12">
        <f>IF(squadre!BT3="1p", T3, "-")</f>
        <v>6</v>
      </c>
      <c r="BR64" s="12" t="str">
        <f>IF(squadre!BU3="1p", U3, "-")</f>
        <v>-</v>
      </c>
      <c r="BS64" s="12" t="str">
        <f>IF(squadre!BV3="1p", V3, "-")</f>
        <v>-</v>
      </c>
      <c r="BV64" s="11">
        <v>1</v>
      </c>
      <c r="BW64" s="12">
        <f>IF(squadre!BC3="1s", C3, "-")</f>
        <v>6</v>
      </c>
      <c r="BX64" s="12" t="str">
        <f>IF(squadre!BD3="1s", D3, "-")</f>
        <v>-</v>
      </c>
      <c r="BY64" s="12" t="str">
        <f>IF(squadre!BE3="1s", E3, "-")</f>
        <v>-</v>
      </c>
      <c r="BZ64" s="12" t="str">
        <f>IF(squadre!BF3="1s", F3, "-")</f>
        <v>-</v>
      </c>
      <c r="CA64" s="12" t="str">
        <f>IF(squadre!BG3="1s", G3, "-")</f>
        <v>-</v>
      </c>
      <c r="CB64" s="12" t="str">
        <f>IF(squadre!BH3="1s", H3, "-")</f>
        <v>-</v>
      </c>
      <c r="CC64" s="12" t="str">
        <f>IF(squadre!BI3="1s", I3, "-")</f>
        <v>-</v>
      </c>
      <c r="CD64" s="12" t="str">
        <f>IF(squadre!BJ3="1s", J3, "-")</f>
        <v>-</v>
      </c>
      <c r="CE64" s="12" t="str">
        <f>IF(squadre!BK3="1s", K3, "-")</f>
        <v>-</v>
      </c>
      <c r="CF64" s="12" t="str">
        <f>IF(squadre!BL3="1s", L3, "-")</f>
        <v>-</v>
      </c>
      <c r="CG64" s="12">
        <f>IF(squadre!BM3="1s", M3, "-")</f>
        <v>6</v>
      </c>
      <c r="CH64" s="12" t="str">
        <f>IF(squadre!BN3="1s", N3, "-")</f>
        <v>-</v>
      </c>
      <c r="CI64" s="12">
        <f>IF(squadre!BO3="1s", O3, "-")</f>
        <v>5.5</v>
      </c>
      <c r="CJ64" s="12" t="str">
        <f>IF(squadre!BP3="1s", P3, "-")</f>
        <v>-</v>
      </c>
      <c r="CK64" s="12">
        <f>IF(squadre!BQ3="1s", Q3, "-")</f>
        <v>6.5</v>
      </c>
      <c r="CL64" s="12" t="str">
        <f>IF(squadre!BR3="1s", R3, "-")</f>
        <v>-</v>
      </c>
      <c r="CM64" s="12" t="str">
        <f>IF(squadre!BS3="1s", S3, "-")</f>
        <v>-</v>
      </c>
      <c r="CN64" s="12" t="str">
        <f>IF(squadre!BT3="1s", T3, "-")</f>
        <v>-</v>
      </c>
      <c r="CO64" s="12" t="str">
        <f>IF(squadre!BU3="1s", U3, "-")</f>
        <v>-</v>
      </c>
      <c r="CP64" s="12" t="str">
        <f>IF(squadre!BV3="1s", V3, "-")</f>
        <v>-</v>
      </c>
    </row>
    <row r="65" spans="2:94" x14ac:dyDescent="0.25">
      <c r="B65" s="11">
        <v>2</v>
      </c>
      <c r="C65" s="19" t="str">
        <f>IF(squadre!C4=1, C4, "-")</f>
        <v>-</v>
      </c>
      <c r="D65" s="19">
        <f>IF(squadre!D4=1, D4, "-")</f>
        <v>4</v>
      </c>
      <c r="E65" s="19">
        <f>IF(squadre!E4=1, E4, "-")</f>
        <v>6.5</v>
      </c>
      <c r="F65" s="19">
        <f>IF(squadre!F4=1, F4, "-")</f>
        <v>7.5</v>
      </c>
      <c r="G65" s="19" t="str">
        <f>IF(squadre!G4=1, G4, "-")</f>
        <v>-</v>
      </c>
      <c r="H65" s="19" t="str">
        <f>IF(squadre!H4=1, H4, "-")</f>
        <v>-</v>
      </c>
      <c r="I65" s="19" t="str">
        <f>IF(squadre!I4=1, I4, "-")</f>
        <v>-</v>
      </c>
      <c r="J65" s="19">
        <f>IF(squadre!J4=1, J4, "-")</f>
        <v>5.5</v>
      </c>
      <c r="K65" s="19" t="str">
        <f>IF(squadre!K4=1, K4, "-")</f>
        <v>-</v>
      </c>
      <c r="L65" s="19">
        <f>IF(squadre!L4=1, L4, "-")</f>
        <v>6.5</v>
      </c>
      <c r="M65" s="19" t="str">
        <f>IF(squadre!M4=1, M4, "-")</f>
        <v>-</v>
      </c>
      <c r="N65" s="19">
        <f>IF(squadre!N4=1, N4, "-")</f>
        <v>5.5</v>
      </c>
      <c r="O65" s="19" t="str">
        <f>IF(squadre!O4=1, O4, "-")</f>
        <v>-</v>
      </c>
      <c r="P65" s="19">
        <f>IF(squadre!P4=1, P4, "-")</f>
        <v>6</v>
      </c>
      <c r="Q65" s="19" t="str">
        <f>IF(squadre!Q4=1, Q4, "-")</f>
        <v>-</v>
      </c>
      <c r="R65" s="19" t="str">
        <f>IF(squadre!R4=1, R4, "-")</f>
        <v>-</v>
      </c>
      <c r="S65" s="19">
        <f>IF(squadre!S4=1, S4, "-")</f>
        <v>6.5</v>
      </c>
      <c r="T65" s="19" t="str">
        <f>IF(squadre!T4=1, T4, "-")</f>
        <v>-</v>
      </c>
      <c r="U65" s="19">
        <f>IF(squadre!U4=1, U4, "-")</f>
        <v>6</v>
      </c>
      <c r="V65" s="19">
        <f>IF(squadre!V4=1, V4, "-")</f>
        <v>5.5</v>
      </c>
      <c r="AB65" s="11">
        <v>2</v>
      </c>
      <c r="AC65" s="12" t="str">
        <f>IF(squadre!BC4="1v", C4, "-")</f>
        <v>-</v>
      </c>
      <c r="AD65" s="12" t="str">
        <f>IF(squadre!BD4="1v", D4, "-")</f>
        <v>-</v>
      </c>
      <c r="AE65" s="12" t="str">
        <f>IF(squadre!BE4="1v", E4, "-")</f>
        <v>-</v>
      </c>
      <c r="AF65" s="12">
        <f>IF(squadre!BF4="1v", F4, "-")</f>
        <v>7.5</v>
      </c>
      <c r="AG65" s="12" t="str">
        <f>IF(squadre!BG4="1v", G4, "-")</f>
        <v>-</v>
      </c>
      <c r="AH65" s="12" t="str">
        <f>IF(squadre!BH4="1v", H4, "-")</f>
        <v>-</v>
      </c>
      <c r="AI65" s="12" t="str">
        <f>IF(squadre!BI4="1v", I4, "-")</f>
        <v>-</v>
      </c>
      <c r="AJ65" s="12" t="str">
        <f>IF(squadre!BJ4="1v", J4, "-")</f>
        <v>-</v>
      </c>
      <c r="AK65" s="12" t="str">
        <f>IF(squadre!BK4="1v", K4, "-")</f>
        <v>-</v>
      </c>
      <c r="AL65" s="12">
        <f>IF(squadre!BL4="1v", L4, "-")</f>
        <v>6.5</v>
      </c>
      <c r="AM65" s="12" t="str">
        <f>IF(squadre!BM4="1v", M4, "-")</f>
        <v>-</v>
      </c>
      <c r="AN65" s="12">
        <f>IF(squadre!BN4="1v", N4, "-")</f>
        <v>5.5</v>
      </c>
      <c r="AO65" s="12" t="str">
        <f>IF(squadre!BO4="1v", O4, "-")</f>
        <v>-</v>
      </c>
      <c r="AP65" s="12">
        <f>IF(squadre!BP4="1v", P4, "-")</f>
        <v>6</v>
      </c>
      <c r="AQ65" s="12" t="str">
        <f>IF(squadre!BQ4="1v", Q4, "-")</f>
        <v>-</v>
      </c>
      <c r="AR65" s="12" t="str">
        <f>IF(squadre!BR4="1v", R4, "-")</f>
        <v>-</v>
      </c>
      <c r="AS65" s="12">
        <f>IF(squadre!BS4="1v", S4, "-")</f>
        <v>6.5</v>
      </c>
      <c r="AT65" s="12" t="str">
        <f>IF(squadre!BT4="1v", T4, "-")</f>
        <v>-</v>
      </c>
      <c r="AU65" s="12">
        <f>IF(squadre!BU4="1v", U4, "-")</f>
        <v>6</v>
      </c>
      <c r="AV65" s="12" t="str">
        <f>IF(squadre!BV4="1v", V4, "-")</f>
        <v>-</v>
      </c>
      <c r="AY65" s="11">
        <v>2</v>
      </c>
      <c r="AZ65" s="12" t="str">
        <f>IF(squadre!BC3="1p", C3, "-")</f>
        <v>-</v>
      </c>
      <c r="BA65" s="12" t="str">
        <f>IF(squadre!BD4="1p", D4, "-")</f>
        <v>-</v>
      </c>
      <c r="BB65" s="12">
        <f>IF(squadre!BE4="1p", E4, "-")</f>
        <v>6.5</v>
      </c>
      <c r="BC65" s="12" t="str">
        <f>IF(squadre!BF4="1p", F4, "-")</f>
        <v>-</v>
      </c>
      <c r="BD65" s="12" t="str">
        <f>IF(squadre!BG4="1p", G4, "-")</f>
        <v>-</v>
      </c>
      <c r="BE65" s="12" t="str">
        <f>IF(squadre!BH4="1p", H4, "-")</f>
        <v>-</v>
      </c>
      <c r="BF65" s="12" t="str">
        <f>IF(squadre!BI4="1p", I4, "-")</f>
        <v>-</v>
      </c>
      <c r="BG65" s="12" t="str">
        <f>IF(squadre!BJ4="1p", J4, "-")</f>
        <v>-</v>
      </c>
      <c r="BH65" s="12" t="str">
        <f>IF(squadre!BK4="1p", K4, "-")</f>
        <v>-</v>
      </c>
      <c r="BI65" s="12" t="str">
        <f>IF(squadre!BL4="1p", L4, "-")</f>
        <v>-</v>
      </c>
      <c r="BJ65" s="12" t="str">
        <f>IF(squadre!BM4="1p", M4, "-")</f>
        <v>-</v>
      </c>
      <c r="BK65" s="12" t="str">
        <f>IF(squadre!BN4="1p", N4, "-")</f>
        <v>-</v>
      </c>
      <c r="BL65" s="12" t="str">
        <f>IF(squadre!BO4="1p", O4, "-")</f>
        <v>-</v>
      </c>
      <c r="BM65" s="12" t="str">
        <f>IF(squadre!BP4="1p", P4, "-")</f>
        <v>-</v>
      </c>
      <c r="BN65" s="12" t="str">
        <f>IF(squadre!BQ4="1p", Q4, "-")</f>
        <v>-</v>
      </c>
      <c r="BO65" s="12" t="str">
        <f>IF(squadre!BR4="1p", R4, "-")</f>
        <v>-</v>
      </c>
      <c r="BP65" s="12" t="str">
        <f>IF(squadre!BS4="1p", S4, "-")</f>
        <v>-</v>
      </c>
      <c r="BQ65" s="12" t="str">
        <f>IF(squadre!BT4="1p", T4, "-")</f>
        <v>-</v>
      </c>
      <c r="BR65" s="12" t="str">
        <f>IF(squadre!BU4="1p", U4, "-")</f>
        <v>-</v>
      </c>
      <c r="BS65" s="12" t="str">
        <f>IF(squadre!BV4="1p", V4, "-")</f>
        <v>-</v>
      </c>
      <c r="BV65" s="11">
        <v>2</v>
      </c>
      <c r="BW65" s="12" t="str">
        <f>IF(squadre!BC4="1s", C4, "-")</f>
        <v>-</v>
      </c>
      <c r="BX65" s="12">
        <f>IF(squadre!BD4="1s", D4, "-")</f>
        <v>4</v>
      </c>
      <c r="BY65" s="12" t="str">
        <f>IF(squadre!BE4="1s", E4, "-")</f>
        <v>-</v>
      </c>
      <c r="BZ65" s="12" t="str">
        <f>IF(squadre!BF4="1s", F4, "-")</f>
        <v>-</v>
      </c>
      <c r="CA65" s="12" t="str">
        <f>IF(squadre!BG4="1s", G4, "-")</f>
        <v>-</v>
      </c>
      <c r="CB65" s="12" t="str">
        <f>IF(squadre!BH4="1s", H4, "-")</f>
        <v>-</v>
      </c>
      <c r="CC65" s="12" t="str">
        <f>IF(squadre!BI4="1s", I4, "-")</f>
        <v>-</v>
      </c>
      <c r="CD65" s="12">
        <f>IF(squadre!BJ4="1s", J4, "-")</f>
        <v>5.5</v>
      </c>
      <c r="CE65" s="12" t="str">
        <f>IF(squadre!BK4="1s", K4, "-")</f>
        <v>-</v>
      </c>
      <c r="CF65" s="12" t="str">
        <f>IF(squadre!BL4="1s", L4, "-")</f>
        <v>-</v>
      </c>
      <c r="CG65" s="12" t="str">
        <f>IF(squadre!BM4="1s", M4, "-")</f>
        <v>-</v>
      </c>
      <c r="CH65" s="12" t="str">
        <f>IF(squadre!BN4="1s", N4, "-")</f>
        <v>-</v>
      </c>
      <c r="CI65" s="12" t="str">
        <f>IF(squadre!BO4="1s", O4, "-")</f>
        <v>-</v>
      </c>
      <c r="CJ65" s="12" t="str">
        <f>IF(squadre!BP4="1s", P4, "-")</f>
        <v>-</v>
      </c>
      <c r="CK65" s="12" t="str">
        <f>IF(squadre!BQ4="1s", Q4, "-")</f>
        <v>-</v>
      </c>
      <c r="CL65" s="12" t="str">
        <f>IF(squadre!BR4="1s", R4, "-")</f>
        <v>-</v>
      </c>
      <c r="CM65" s="12" t="str">
        <f>IF(squadre!BS4="1s", S4, "-")</f>
        <v>-</v>
      </c>
      <c r="CN65" s="12" t="str">
        <f>IF(squadre!BT4="1s", T4, "-")</f>
        <v>-</v>
      </c>
      <c r="CO65" s="12" t="str">
        <f>IF(squadre!BU4="1s", U4, "-")</f>
        <v>-</v>
      </c>
      <c r="CP65" s="12">
        <f>IF(squadre!BV4="1s", V4, "-")</f>
        <v>5.5</v>
      </c>
    </row>
    <row r="66" spans="2:94" x14ac:dyDescent="0.25">
      <c r="B66" s="11">
        <v>3</v>
      </c>
      <c r="C66" s="19" t="str">
        <f>IF(squadre!C5=1, C5, "-")</f>
        <v>-</v>
      </c>
      <c r="D66" s="19" t="str">
        <f>IF(squadre!D5=1, D5, "-")</f>
        <v>-</v>
      </c>
      <c r="E66" s="19" t="str">
        <f>IF(squadre!E5=1, E5, "-")</f>
        <v>-</v>
      </c>
      <c r="F66" s="19" t="str">
        <f>IF(squadre!F5=1, F5, "-")</f>
        <v>-</v>
      </c>
      <c r="G66" s="19">
        <f>IF(squadre!G5=1, G5, "-")</f>
        <v>5.5</v>
      </c>
      <c r="H66" s="19">
        <f>IF(squadre!H5=1, H5, "-")</f>
        <v>6.5</v>
      </c>
      <c r="I66" s="19">
        <f>IF(squadre!I5=1, I5, "-")</f>
        <v>6</v>
      </c>
      <c r="J66" s="19" t="str">
        <f>IF(squadre!J5=1, J5, "-")</f>
        <v>-</v>
      </c>
      <c r="K66" s="19" t="str">
        <f>IF(squadre!K5=1, K5, "-")</f>
        <v>-</v>
      </c>
      <c r="L66" s="19" t="str">
        <f>IF(squadre!L5=1, L5, "-")</f>
        <v>-</v>
      </c>
      <c r="M66" s="19">
        <f>IF(squadre!M5=1, M5, "-")</f>
        <v>6</v>
      </c>
      <c r="N66" s="19">
        <f>IF(squadre!N5=1, N5, "-")</f>
        <v>6</v>
      </c>
      <c r="O66" s="19">
        <f>IF(squadre!O5=1, O5, "-")</f>
        <v>6</v>
      </c>
      <c r="P66" s="19" t="str">
        <f>IF(squadre!P5=1, P5, "-")</f>
        <v>-</v>
      </c>
      <c r="Q66" s="19">
        <f>IF(squadre!Q5=1, Q5, "-")</f>
        <v>5.5</v>
      </c>
      <c r="R66" s="19">
        <f>IF(squadre!R5=1, R5, "-")</f>
        <v>5</v>
      </c>
      <c r="S66" s="19" t="str">
        <f>IF(squadre!S5=1, S5, "-")</f>
        <v>-</v>
      </c>
      <c r="T66" s="19">
        <f>IF(squadre!T5=1, T5, "-")</f>
        <v>6</v>
      </c>
      <c r="U66" s="19">
        <f>IF(squadre!U5=1, U5, "-")</f>
        <v>6</v>
      </c>
      <c r="V66" s="19" t="str">
        <f>IF(squadre!V5=1, V5, "-")</f>
        <v>-</v>
      </c>
      <c r="AB66" s="11">
        <v>3</v>
      </c>
      <c r="AC66" s="12" t="str">
        <f>IF(squadre!BC5="1v", C5, "-")</f>
        <v>-</v>
      </c>
      <c r="AD66" s="12" t="str">
        <f>IF(squadre!BD5="1v", D5, "-")</f>
        <v>-</v>
      </c>
      <c r="AE66" s="12" t="str">
        <f>IF(squadre!BE5="1v", E5, "-")</f>
        <v>-</v>
      </c>
      <c r="AF66" s="12" t="str">
        <f>IF(squadre!BF5="1v", F5, "-")</f>
        <v>-</v>
      </c>
      <c r="AG66" s="12" t="str">
        <f>IF(squadre!BG5="1v", G5, "-")</f>
        <v>-</v>
      </c>
      <c r="AH66" s="12">
        <f>IF(squadre!BH5="1v", H5, "-")</f>
        <v>6.5</v>
      </c>
      <c r="AI66" s="12" t="str">
        <f>IF(squadre!BI5="1v", I5, "-")</f>
        <v>-</v>
      </c>
      <c r="AJ66" s="12" t="str">
        <f>IF(squadre!BJ5="1v", J5, "-")</f>
        <v>-</v>
      </c>
      <c r="AK66" s="12" t="str">
        <f>IF(squadre!BK5="1v", K5, "-")</f>
        <v>-</v>
      </c>
      <c r="AL66" s="12" t="str">
        <f>IF(squadre!BL5="1v", L5, "-")</f>
        <v>-</v>
      </c>
      <c r="AM66" s="12" t="str">
        <f>IF(squadre!BM5="1v", M5, "-")</f>
        <v>-</v>
      </c>
      <c r="AN66" s="12">
        <f>IF(squadre!BN5="1v", N5, "-")</f>
        <v>6</v>
      </c>
      <c r="AO66" s="12" t="str">
        <f>IF(squadre!BO5="1v", O5, "-")</f>
        <v>-</v>
      </c>
      <c r="AP66" s="12" t="str">
        <f>IF(squadre!BP5="1v", P5, "-")</f>
        <v>-</v>
      </c>
      <c r="AQ66" s="12" t="str">
        <f>IF(squadre!BQ5="1v", Q5, "-")</f>
        <v>-</v>
      </c>
      <c r="AR66" s="12" t="str">
        <f>IF(squadre!BR5="1v", R5, "-")</f>
        <v>-</v>
      </c>
      <c r="AS66" s="12" t="str">
        <f>IF(squadre!BS5="1v", S5, "-")</f>
        <v>-</v>
      </c>
      <c r="AT66" s="12" t="str">
        <f>IF(squadre!BT5="1v", T5, "-")</f>
        <v>-</v>
      </c>
      <c r="AU66" s="12" t="str">
        <f>IF(squadre!BU5="1v", U5, "-")</f>
        <v>-</v>
      </c>
      <c r="AV66" s="12" t="str">
        <f>IF(squadre!BV5="1v", V5, "-")</f>
        <v>-</v>
      </c>
      <c r="AY66" s="11">
        <v>3</v>
      </c>
      <c r="AZ66" s="12" t="str">
        <f>IF(squadre!BC4="1p", C4, "-")</f>
        <v>-</v>
      </c>
      <c r="BA66" s="12" t="str">
        <f>IF(squadre!BD5="1p", D5, "-")</f>
        <v>-</v>
      </c>
      <c r="BB66" s="12" t="str">
        <f>IF(squadre!BE5="1p", E5, "-")</f>
        <v>-</v>
      </c>
      <c r="BC66" s="12" t="str">
        <f>IF(squadre!BF5="1p", F5, "-")</f>
        <v>-</v>
      </c>
      <c r="BD66" s="12" t="str">
        <f>IF(squadre!BG5="1p", G5, "-")</f>
        <v>-</v>
      </c>
      <c r="BE66" s="12" t="str">
        <f>IF(squadre!BH5="1p", H5, "-")</f>
        <v>-</v>
      </c>
      <c r="BF66" s="12" t="str">
        <f>IF(squadre!BI5="1p", I5, "-")</f>
        <v>-</v>
      </c>
      <c r="BG66" s="12" t="str">
        <f>IF(squadre!BJ5="1p", J5, "-")</f>
        <v>-</v>
      </c>
      <c r="BH66" s="12" t="str">
        <f>IF(squadre!BK5="1p", K5, "-")</f>
        <v>-</v>
      </c>
      <c r="BI66" s="12" t="str">
        <f>IF(squadre!BL5="1p", L5, "-")</f>
        <v>-</v>
      </c>
      <c r="BJ66" s="12" t="str">
        <f>IF(squadre!BM5="1p", M5, "-")</f>
        <v>-</v>
      </c>
      <c r="BK66" s="12" t="str">
        <f>IF(squadre!BN5="1p", N5, "-")</f>
        <v>-</v>
      </c>
      <c r="BL66" s="12">
        <f>IF(squadre!BO5="1p", O5, "-")</f>
        <v>6</v>
      </c>
      <c r="BM66" s="12" t="str">
        <f>IF(squadre!BP5="1p", P5, "-")</f>
        <v>-</v>
      </c>
      <c r="BN66" s="12" t="str">
        <f>IF(squadre!BQ5="1p", Q5, "-")</f>
        <v>-</v>
      </c>
      <c r="BO66" s="12" t="str">
        <f>IF(squadre!BR5="1p", R5, "-")</f>
        <v>-</v>
      </c>
      <c r="BP66" s="12" t="str">
        <f>IF(squadre!BS5="1p", S5, "-")</f>
        <v>-</v>
      </c>
      <c r="BQ66" s="12">
        <f>IF(squadre!BT5="1p", T5, "-")</f>
        <v>6</v>
      </c>
      <c r="BR66" s="12" t="str">
        <f>IF(squadre!BU5="1p", U5, "-")</f>
        <v>-</v>
      </c>
      <c r="BS66" s="12" t="str">
        <f>IF(squadre!BV5="1p", V5, "-")</f>
        <v>-</v>
      </c>
      <c r="BV66" s="11">
        <v>3</v>
      </c>
      <c r="BW66" s="12" t="str">
        <f>IF(squadre!BC5="1s", C5, "-")</f>
        <v>-</v>
      </c>
      <c r="BX66" s="12" t="str">
        <f>IF(squadre!BD5="1s", D5, "-")</f>
        <v>-</v>
      </c>
      <c r="BY66" s="12" t="str">
        <f>IF(squadre!BE5="1s", E5, "-")</f>
        <v>-</v>
      </c>
      <c r="BZ66" s="12" t="str">
        <f>IF(squadre!BF5="1s", F5, "-")</f>
        <v>-</v>
      </c>
      <c r="CA66" s="12">
        <f>IF(squadre!BG5="1s", G5, "-")</f>
        <v>5.5</v>
      </c>
      <c r="CB66" s="12" t="str">
        <f>IF(squadre!BH5="1s", H5, "-")</f>
        <v>-</v>
      </c>
      <c r="CC66" s="12">
        <f>IF(squadre!BI5="1s", I5, "-")</f>
        <v>6</v>
      </c>
      <c r="CD66" s="12" t="str">
        <f>IF(squadre!BJ5="1s", J5, "-")</f>
        <v>-</v>
      </c>
      <c r="CE66" s="12" t="str">
        <f>IF(squadre!BK5="1s", K5, "-")</f>
        <v>-</v>
      </c>
      <c r="CF66" s="12" t="str">
        <f>IF(squadre!BL5="1s", L5, "-")</f>
        <v>-</v>
      </c>
      <c r="CG66" s="12">
        <f>IF(squadre!BM5="1s", M5, "-")</f>
        <v>6</v>
      </c>
      <c r="CH66" s="12" t="str">
        <f>IF(squadre!BN5="1s", N5, "-")</f>
        <v>-</v>
      </c>
      <c r="CI66" s="12" t="str">
        <f>IF(squadre!BO5="1s", O5, "-")</f>
        <v>-</v>
      </c>
      <c r="CJ66" s="12" t="str">
        <f>IF(squadre!BP5="1s", P5, "-")</f>
        <v>-</v>
      </c>
      <c r="CK66" s="12">
        <f>IF(squadre!BQ5="1s", Q5, "-")</f>
        <v>5.5</v>
      </c>
      <c r="CL66" s="12">
        <f>IF(squadre!BR5="1s", R5, "-")</f>
        <v>5</v>
      </c>
      <c r="CM66" s="12" t="str">
        <f>IF(squadre!BS5="1s", S5, "-")</f>
        <v>-</v>
      </c>
      <c r="CN66" s="12" t="str">
        <f>IF(squadre!BT5="1s", T5, "-")</f>
        <v>-</v>
      </c>
      <c r="CO66" s="12">
        <f>IF(squadre!BU5="1s", U5, "-")</f>
        <v>6</v>
      </c>
      <c r="CP66" s="12" t="str">
        <f>IF(squadre!BV5="1s", V5, "-")</f>
        <v>-</v>
      </c>
    </row>
    <row r="67" spans="2:94" x14ac:dyDescent="0.25">
      <c r="B67" s="11">
        <v>4</v>
      </c>
      <c r="C67" s="19">
        <f>IF(squadre!C6=1, C6, "-")</f>
        <v>6</v>
      </c>
      <c r="D67" s="19">
        <f>IF(squadre!D6=1, D6, "-")</f>
        <v>5.5</v>
      </c>
      <c r="E67" s="19">
        <f>IF(squadre!E6=1, E6, "-")</f>
        <v>6</v>
      </c>
      <c r="F67" s="19">
        <f>IF(squadre!F6=1, F6, "-")</f>
        <v>6.5</v>
      </c>
      <c r="G67" s="19" t="str">
        <f>IF(squadre!G6=1, G6, "-")</f>
        <v>-</v>
      </c>
      <c r="H67" s="19" t="str">
        <f>IF(squadre!H6=1, H6, "-")</f>
        <v>-</v>
      </c>
      <c r="I67" s="19" t="str">
        <f>IF(squadre!I6=1, I6, "-")</f>
        <v>-</v>
      </c>
      <c r="J67" s="19">
        <f>IF(squadre!J6=1, J6, "-")</f>
        <v>6</v>
      </c>
      <c r="K67" s="19">
        <f>IF(squadre!K6=1, K6, "-")</f>
        <v>6</v>
      </c>
      <c r="L67" s="19">
        <f>IF(squadre!L6=1, L6, "-")</f>
        <v>6.5</v>
      </c>
      <c r="M67" s="19" t="str">
        <f>IF(squadre!M6=1, M6, "-")</f>
        <v>-</v>
      </c>
      <c r="N67" s="19" t="str">
        <f>IF(squadre!N6=1, N6, "-")</f>
        <v>-</v>
      </c>
      <c r="O67" s="19" t="str">
        <f>IF(squadre!O6=1, O6, "-")</f>
        <v>-</v>
      </c>
      <c r="P67" s="19">
        <f>IF(squadre!P6=1, P6, "-")</f>
        <v>6.5</v>
      </c>
      <c r="Q67" s="19" t="str">
        <f>IF(squadre!Q6=1, Q6, "-")</f>
        <v>-</v>
      </c>
      <c r="R67" s="19" t="str">
        <f>IF(squadre!R6=1, R6, "-")</f>
        <v>-</v>
      </c>
      <c r="S67" s="19">
        <f>IF(squadre!S6=1, S6, "-")</f>
        <v>6</v>
      </c>
      <c r="T67" s="19" t="str">
        <f>IF(squadre!T6=1, T6, "-")</f>
        <v>-</v>
      </c>
      <c r="U67" s="19" t="str">
        <f>IF(squadre!U6=1, U6, "-")</f>
        <v>-</v>
      </c>
      <c r="V67" s="19">
        <f>IF(squadre!V6=1, V6, "-")</f>
        <v>6.5</v>
      </c>
      <c r="AB67" s="11">
        <v>4</v>
      </c>
      <c r="AC67" s="12">
        <f>IF(squadre!BC6="1v", C6, "-")</f>
        <v>6</v>
      </c>
      <c r="AD67" s="12" t="str">
        <f>IF(squadre!BD6="1v", D6, "-")</f>
        <v>-</v>
      </c>
      <c r="AE67" s="12" t="str">
        <f>IF(squadre!BE6="1v", E6, "-")</f>
        <v>-</v>
      </c>
      <c r="AF67" s="12" t="str">
        <f>IF(squadre!BF6="1v", F6, "-")</f>
        <v>-</v>
      </c>
      <c r="AG67" s="12" t="str">
        <f>IF(squadre!BG6="1v", G6, "-")</f>
        <v>-</v>
      </c>
      <c r="AH67" s="12" t="str">
        <f>IF(squadre!BH6="1v", H6, "-")</f>
        <v>-</v>
      </c>
      <c r="AI67" s="12" t="str">
        <f>IF(squadre!BI6="1v", I6, "-")</f>
        <v>-</v>
      </c>
      <c r="AJ67" s="12" t="str">
        <f>IF(squadre!BJ6="1v", J6, "-")</f>
        <v>-</v>
      </c>
      <c r="AK67" s="12">
        <f>IF(squadre!BK6="1v", K6, "-")</f>
        <v>6</v>
      </c>
      <c r="AL67" s="12" t="str">
        <f>IF(squadre!BL6="1v", L6, "-")</f>
        <v>-</v>
      </c>
      <c r="AM67" s="12" t="str">
        <f>IF(squadre!BM6="1v", M6, "-")</f>
        <v>-</v>
      </c>
      <c r="AN67" s="12" t="str">
        <f>IF(squadre!BN6="1v", N6, "-")</f>
        <v>-</v>
      </c>
      <c r="AO67" s="12" t="str">
        <f>IF(squadre!BO6="1v", O6, "-")</f>
        <v>-</v>
      </c>
      <c r="AP67" s="12" t="str">
        <f>IF(squadre!BP6="1v", P6, "-")</f>
        <v>-</v>
      </c>
      <c r="AQ67" s="12" t="str">
        <f>IF(squadre!BQ6="1v", Q6, "-")</f>
        <v>-</v>
      </c>
      <c r="AR67" s="12" t="str">
        <f>IF(squadre!BR6="1v", R6, "-")</f>
        <v>-</v>
      </c>
      <c r="AS67" s="12" t="str">
        <f>IF(squadre!BS6="1v", S6, "-")</f>
        <v>-</v>
      </c>
      <c r="AT67" s="12" t="str">
        <f>IF(squadre!BT6="1v", T6, "-")</f>
        <v>-</v>
      </c>
      <c r="AU67" s="12" t="str">
        <f>IF(squadre!BU6="1v", U6, "-")</f>
        <v>-</v>
      </c>
      <c r="AV67" s="12">
        <f>IF(squadre!BV6="1v", V6, "-")</f>
        <v>6.5</v>
      </c>
      <c r="AY67" s="11">
        <v>4</v>
      </c>
      <c r="AZ67" s="12" t="str">
        <f>IF(squadre!BC5="1p", C5, "-")</f>
        <v>-</v>
      </c>
      <c r="BA67" s="12">
        <f>IF(squadre!BD6="1p", D6, "-")</f>
        <v>5.5</v>
      </c>
      <c r="BB67" s="12" t="str">
        <f>IF(squadre!BE6="1p", E6, "-")</f>
        <v>-</v>
      </c>
      <c r="BC67" s="12">
        <f>IF(squadre!BF6="1p", F6, "-")</f>
        <v>6.5</v>
      </c>
      <c r="BD67" s="12" t="str">
        <f>IF(squadre!BG6="1p", G6, "-")</f>
        <v>-</v>
      </c>
      <c r="BE67" s="12" t="str">
        <f>IF(squadre!BH6="1p", H6, "-")</f>
        <v>-</v>
      </c>
      <c r="BF67" s="12" t="str">
        <f>IF(squadre!BI6="1p", I6, "-")</f>
        <v>-</v>
      </c>
      <c r="BG67" s="12" t="str">
        <f>IF(squadre!BJ6="1p", J6, "-")</f>
        <v>-</v>
      </c>
      <c r="BH67" s="12" t="str">
        <f>IF(squadre!BK6="1p", K6, "-")</f>
        <v>-</v>
      </c>
      <c r="BI67" s="12" t="str">
        <f>IF(squadre!BL6="1p", L6, "-")</f>
        <v>-</v>
      </c>
      <c r="BJ67" s="12" t="str">
        <f>IF(squadre!BM6="1p", M6, "-")</f>
        <v>-</v>
      </c>
      <c r="BK67" s="12" t="str">
        <f>IF(squadre!BN6="1p", N6, "-")</f>
        <v>-</v>
      </c>
      <c r="BL67" s="12" t="str">
        <f>IF(squadre!BO6="1p", O6, "-")</f>
        <v>-</v>
      </c>
      <c r="BM67" s="12">
        <f>IF(squadre!BP6="1p", P6, "-")</f>
        <v>6.5</v>
      </c>
      <c r="BN67" s="12" t="str">
        <f>IF(squadre!BQ6="1p", Q6, "-")</f>
        <v>-</v>
      </c>
      <c r="BO67" s="12" t="str">
        <f>IF(squadre!BR6="1p", R6, "-")</f>
        <v>-</v>
      </c>
      <c r="BP67" s="12">
        <f>IF(squadre!BS6="1p", S6, "-")</f>
        <v>6</v>
      </c>
      <c r="BQ67" s="12" t="str">
        <f>IF(squadre!BT6="1p", T6, "-")</f>
        <v>-</v>
      </c>
      <c r="BR67" s="12" t="str">
        <f>IF(squadre!BU6="1p", U6, "-")</f>
        <v>-</v>
      </c>
      <c r="BS67" s="12" t="str">
        <f>IF(squadre!BV6="1p", V6, "-")</f>
        <v>-</v>
      </c>
      <c r="BV67" s="11">
        <v>4</v>
      </c>
      <c r="BW67" s="12" t="str">
        <f>IF(squadre!BC6="1s", C6, "-")</f>
        <v>-</v>
      </c>
      <c r="BX67" s="12" t="str">
        <f>IF(squadre!BD6="1s", D6, "-")</f>
        <v>-</v>
      </c>
      <c r="BY67" s="12">
        <f>IF(squadre!BE6="1s", E6, "-")</f>
        <v>6</v>
      </c>
      <c r="BZ67" s="12" t="str">
        <f>IF(squadre!BF6="1s", F6, "-")</f>
        <v>-</v>
      </c>
      <c r="CA67" s="12" t="str">
        <f>IF(squadre!BG6="1s", G6, "-")</f>
        <v>-</v>
      </c>
      <c r="CB67" s="12" t="str">
        <f>IF(squadre!BH6="1s", H6, "-")</f>
        <v>-</v>
      </c>
      <c r="CC67" s="12" t="str">
        <f>IF(squadre!BI6="1s", I6, "-")</f>
        <v>-</v>
      </c>
      <c r="CD67" s="12">
        <f>IF(squadre!BJ6="1s", J6, "-")</f>
        <v>6</v>
      </c>
      <c r="CE67" s="12" t="str">
        <f>IF(squadre!BK6="1s", K6, "-")</f>
        <v>-</v>
      </c>
      <c r="CF67" s="12">
        <f>IF(squadre!BL6="1s", L6, "-")</f>
        <v>6.5</v>
      </c>
      <c r="CG67" s="12" t="str">
        <f>IF(squadre!BM6="1s", M6, "-")</f>
        <v>-</v>
      </c>
      <c r="CH67" s="12" t="str">
        <f>IF(squadre!BN6="1s", N6, "-")</f>
        <v>-</v>
      </c>
      <c r="CI67" s="12" t="str">
        <f>IF(squadre!BO6="1s", O6, "-")</f>
        <v>-</v>
      </c>
      <c r="CJ67" s="12" t="str">
        <f>IF(squadre!BP6="1s", P6, "-")</f>
        <v>-</v>
      </c>
      <c r="CK67" s="12" t="str">
        <f>IF(squadre!BQ6="1s", Q6, "-")</f>
        <v>-</v>
      </c>
      <c r="CL67" s="12" t="str">
        <f>IF(squadre!BR6="1s", R6, "-")</f>
        <v>-</v>
      </c>
      <c r="CM67" s="12" t="str">
        <f>IF(squadre!BS6="1s", S6, "-")</f>
        <v>-</v>
      </c>
      <c r="CN67" s="12" t="str">
        <f>IF(squadre!BT6="1s", T6, "-")</f>
        <v>-</v>
      </c>
      <c r="CO67" s="12" t="str">
        <f>IF(squadre!BU6="1s", U6, "-")</f>
        <v>-</v>
      </c>
      <c r="CP67" s="12" t="str">
        <f>IF(squadre!BV6="1s", V6, "-")</f>
        <v>-</v>
      </c>
    </row>
    <row r="68" spans="2:94" x14ac:dyDescent="0.25">
      <c r="B68" s="11">
        <v>5</v>
      </c>
      <c r="C68" s="19" t="str">
        <f>IF(squadre!C7=1, C7, "-")</f>
        <v>-</v>
      </c>
      <c r="D68" s="19" t="str">
        <f>IF(squadre!D7=1, D7, "-")</f>
        <v>-</v>
      </c>
      <c r="E68" s="19" t="str">
        <f>IF(squadre!E7=1, E7, "-")</f>
        <v>-</v>
      </c>
      <c r="F68" s="19">
        <f>IF(squadre!F7=1, F7, "-")</f>
        <v>5</v>
      </c>
      <c r="G68" s="19">
        <f>IF(squadre!G7=1, G7, "-")</f>
        <v>6</v>
      </c>
      <c r="H68" s="19">
        <f>IF(squadre!H7=1, H7, "-")</f>
        <v>6</v>
      </c>
      <c r="I68" s="19">
        <f>IF(squadre!I7=1, I7, "-")</f>
        <v>6.5</v>
      </c>
      <c r="J68" s="19" t="str">
        <f>IF(squadre!J7=1, J7, "-")</f>
        <v>-</v>
      </c>
      <c r="K68" s="19" t="str">
        <f>IF(squadre!K7=1, K7, "-")</f>
        <v>-</v>
      </c>
      <c r="L68" s="19" t="str">
        <f>IF(squadre!L7=1, L7, "-")</f>
        <v>-</v>
      </c>
      <c r="M68" s="19">
        <f>IF(squadre!M7=1, M7, "-")</f>
        <v>6</v>
      </c>
      <c r="N68" s="19">
        <f>IF(squadre!N7=1, N7, "-")</f>
        <v>6</v>
      </c>
      <c r="O68" s="19" t="str">
        <f>IF(squadre!O7=1, O7, "-")</f>
        <v>-</v>
      </c>
      <c r="P68" s="19" t="str">
        <f>IF(squadre!P7=1, P7, "-")</f>
        <v>-</v>
      </c>
      <c r="Q68" s="19">
        <f>IF(squadre!Q7=1, Q7, "-")</f>
        <v>7</v>
      </c>
      <c r="R68" s="19">
        <f>IF(squadre!R7=1, R7, "-")</f>
        <v>4</v>
      </c>
      <c r="S68" s="19" t="str">
        <f>IF(squadre!S7=1, S7, "-")</f>
        <v>-</v>
      </c>
      <c r="T68" s="19">
        <f>IF(squadre!T7=1, T7, "-")</f>
        <v>7</v>
      </c>
      <c r="U68" s="19">
        <f>IF(squadre!U7=1, U7, "-")</f>
        <v>6</v>
      </c>
      <c r="V68" s="19" t="str">
        <f>IF(squadre!V7=1, V7, "-")</f>
        <v>-</v>
      </c>
      <c r="AB68" s="11">
        <v>5</v>
      </c>
      <c r="AC68" s="12" t="str">
        <f>IF(squadre!BC7="1v", C7, "-")</f>
        <v>-</v>
      </c>
      <c r="AD68" s="12" t="str">
        <f>IF(squadre!BD7="1v", D7, "-")</f>
        <v>-</v>
      </c>
      <c r="AE68" s="12" t="str">
        <f>IF(squadre!BE7="1v", E7, "-")</f>
        <v>-</v>
      </c>
      <c r="AF68" s="12">
        <f>IF(squadre!BF7="1v", F7, "-")</f>
        <v>5</v>
      </c>
      <c r="AG68" s="12" t="str">
        <f>IF(squadre!BG7="1v", G7, "-")</f>
        <v>-</v>
      </c>
      <c r="AH68" s="12" t="str">
        <f>IF(squadre!BH7="1v", H7, "-")</f>
        <v>-</v>
      </c>
      <c r="AI68" s="12" t="str">
        <f>IF(squadre!BI7="1v", I7, "-")</f>
        <v>-</v>
      </c>
      <c r="AJ68" s="12" t="str">
        <f>IF(squadre!BJ7="1v", J7, "-")</f>
        <v>-</v>
      </c>
      <c r="AK68" s="12" t="str">
        <f>IF(squadre!BK7="1v", K7, "-")</f>
        <v>-</v>
      </c>
      <c r="AL68" s="12" t="str">
        <f>IF(squadre!BL7="1v", L7, "-")</f>
        <v>-</v>
      </c>
      <c r="AM68" s="12">
        <f>IF(squadre!BM7="1v", M7, "-")</f>
        <v>6</v>
      </c>
      <c r="AN68" s="12">
        <f>IF(squadre!BN7="1v", N7, "-")</f>
        <v>6</v>
      </c>
      <c r="AO68" s="12" t="str">
        <f>IF(squadre!BO7="1v", O7, "-")</f>
        <v>-</v>
      </c>
      <c r="AP68" s="12" t="str">
        <f>IF(squadre!BP7="1v", P7, "-")</f>
        <v>-</v>
      </c>
      <c r="AQ68" s="12">
        <f>IF(squadre!BQ7="1v", Q7, "-")</f>
        <v>7</v>
      </c>
      <c r="AR68" s="12" t="str">
        <f>IF(squadre!BR7="1v", R7, "-")</f>
        <v>-</v>
      </c>
      <c r="AS68" s="12" t="str">
        <f>IF(squadre!BS7="1v", S7, "-")</f>
        <v>-</v>
      </c>
      <c r="AT68" s="12">
        <f>IF(squadre!BT7="1v", T7, "-")</f>
        <v>7</v>
      </c>
      <c r="AU68" s="12" t="str">
        <f>IF(squadre!BU7="1v", U7, "-")</f>
        <v>-</v>
      </c>
      <c r="AV68" s="12" t="str">
        <f>IF(squadre!BV7="1v", V7, "-")</f>
        <v>-</v>
      </c>
      <c r="AY68" s="11">
        <v>5</v>
      </c>
      <c r="AZ68" s="12" t="str">
        <f>IF(squadre!BC6="1p", C6, "-")</f>
        <v>-</v>
      </c>
      <c r="BA68" s="12" t="str">
        <f>IF(squadre!BD7="1p", D7, "-")</f>
        <v>-</v>
      </c>
      <c r="BB68" s="12" t="str">
        <f>IF(squadre!BE7="1p", E7, "-")</f>
        <v>-</v>
      </c>
      <c r="BC68" s="12" t="str">
        <f>IF(squadre!BF7="1p", F7, "-")</f>
        <v>-</v>
      </c>
      <c r="BD68" s="12" t="str">
        <f>IF(squadre!BG7="1p", G7, "-")</f>
        <v>-</v>
      </c>
      <c r="BE68" s="12">
        <f>IF(squadre!BH7="1p", H7, "-")</f>
        <v>6</v>
      </c>
      <c r="BF68" s="12">
        <f>IF(squadre!BI7="1p", I7, "-")</f>
        <v>6.5</v>
      </c>
      <c r="BG68" s="12" t="str">
        <f>IF(squadre!BJ7="1p", J7, "-")</f>
        <v>-</v>
      </c>
      <c r="BH68" s="12" t="str">
        <f>IF(squadre!BK7="1p", K7, "-")</f>
        <v>-</v>
      </c>
      <c r="BI68" s="12" t="str">
        <f>IF(squadre!BL7="1p", L7, "-")</f>
        <v>-</v>
      </c>
      <c r="BJ68" s="12" t="str">
        <f>IF(squadre!BM7="1p", M7, "-")</f>
        <v>-</v>
      </c>
      <c r="BK68" s="12" t="str">
        <f>IF(squadre!BN7="1p", N7, "-")</f>
        <v>-</v>
      </c>
      <c r="BL68" s="12" t="str">
        <f>IF(squadre!BO7="1p", O7, "-")</f>
        <v>-</v>
      </c>
      <c r="BM68" s="12" t="str">
        <f>IF(squadre!BP7="1p", P7, "-")</f>
        <v>-</v>
      </c>
      <c r="BN68" s="12" t="str">
        <f>IF(squadre!BQ7="1p", Q7, "-")</f>
        <v>-</v>
      </c>
      <c r="BO68" s="12">
        <f>IF(squadre!BR7="1p", R7, "-")</f>
        <v>4</v>
      </c>
      <c r="BP68" s="12" t="str">
        <f>IF(squadre!BS7="1p", S7, "-")</f>
        <v>-</v>
      </c>
      <c r="BQ68" s="12" t="str">
        <f>IF(squadre!BT7="1p", T7, "-")</f>
        <v>-</v>
      </c>
      <c r="BR68" s="12">
        <f>IF(squadre!BU7="1p", U7, "-")</f>
        <v>6</v>
      </c>
      <c r="BS68" s="12" t="str">
        <f>IF(squadre!BV7="1p", V7, "-")</f>
        <v>-</v>
      </c>
      <c r="BV68" s="11">
        <v>5</v>
      </c>
      <c r="BW68" s="12" t="str">
        <f>IF(squadre!BC7="1s", C7, "-")</f>
        <v>-</v>
      </c>
      <c r="BX68" s="12" t="str">
        <f>IF(squadre!BD7="1s", D7, "-")</f>
        <v>-</v>
      </c>
      <c r="BY68" s="12" t="str">
        <f>IF(squadre!BE7="1s", E7, "-")</f>
        <v>-</v>
      </c>
      <c r="BZ68" s="12" t="str">
        <f>IF(squadre!BF7="1s", F7, "-")</f>
        <v>-</v>
      </c>
      <c r="CA68" s="12">
        <f>IF(squadre!BG7="1s", G7, "-")</f>
        <v>6</v>
      </c>
      <c r="CB68" s="12" t="str">
        <f>IF(squadre!BH7="1s", H7, "-")</f>
        <v>-</v>
      </c>
      <c r="CC68" s="12" t="str">
        <f>IF(squadre!BI7="1s", I7, "-")</f>
        <v>-</v>
      </c>
      <c r="CD68" s="12" t="str">
        <f>IF(squadre!BJ7="1s", J7, "-")</f>
        <v>-</v>
      </c>
      <c r="CE68" s="12" t="str">
        <f>IF(squadre!BK7="1s", K7, "-")</f>
        <v>-</v>
      </c>
      <c r="CF68" s="12" t="str">
        <f>IF(squadre!BL7="1s", L7, "-")</f>
        <v>-</v>
      </c>
      <c r="CG68" s="12" t="str">
        <f>IF(squadre!BM7="1s", M7, "-")</f>
        <v>-</v>
      </c>
      <c r="CH68" s="12" t="str">
        <f>IF(squadre!BN7="1s", N7, "-")</f>
        <v>-</v>
      </c>
      <c r="CI68" s="12" t="str">
        <f>IF(squadre!BO7="1s", O7, "-")</f>
        <v>-</v>
      </c>
      <c r="CJ68" s="12" t="str">
        <f>IF(squadre!BP7="1s", P7, "-")</f>
        <v>-</v>
      </c>
      <c r="CK68" s="12" t="str">
        <f>IF(squadre!BQ7="1s", Q7, "-")</f>
        <v>-</v>
      </c>
      <c r="CL68" s="12" t="str">
        <f>IF(squadre!BR7="1s", R7, "-")</f>
        <v>-</v>
      </c>
      <c r="CM68" s="12" t="str">
        <f>IF(squadre!BS7="1s", S7, "-")</f>
        <v>-</v>
      </c>
      <c r="CN68" s="12" t="str">
        <f>IF(squadre!BT7="1s", T7, "-")</f>
        <v>-</v>
      </c>
      <c r="CO68" s="12" t="str">
        <f>IF(squadre!BU7="1s", U7, "-")</f>
        <v>-</v>
      </c>
      <c r="CP68" s="12" t="str">
        <f>IF(squadre!BV7="1s", V7, "-")</f>
        <v>-</v>
      </c>
    </row>
    <row r="69" spans="2:94" x14ac:dyDescent="0.25">
      <c r="B69" s="11">
        <v>6</v>
      </c>
      <c r="C69" s="19">
        <f>IF(squadre!C8=1, C8, "-")</f>
        <v>5</v>
      </c>
      <c r="D69" s="19">
        <f>IF(squadre!D8=1, D8, "-")</f>
        <v>5.5</v>
      </c>
      <c r="E69" s="19">
        <f>IF(squadre!E8=1, E8, "-")</f>
        <v>5.5</v>
      </c>
      <c r="F69" s="19" t="str">
        <f>IF(squadre!F8=1, F8, "-")</f>
        <v>-</v>
      </c>
      <c r="G69" s="19" t="str">
        <f>IF(squadre!G8=1, G8, "-")</f>
        <v>-</v>
      </c>
      <c r="H69" s="19" t="str">
        <f>IF(squadre!H8=1, H8, "-")</f>
        <v>-</v>
      </c>
      <c r="I69" s="19" t="str">
        <f>IF(squadre!I8=1, I8, "-")</f>
        <v>-</v>
      </c>
      <c r="J69" s="19">
        <f>IF(squadre!J8=1, J8, "-")</f>
        <v>6.5</v>
      </c>
      <c r="K69" s="19">
        <f>IF(squadre!K8=1, K8, "-")</f>
        <v>6</v>
      </c>
      <c r="L69" s="19">
        <f>IF(squadre!L8=1, L8, "-")</f>
        <v>7</v>
      </c>
      <c r="M69" s="19" t="str">
        <f>IF(squadre!M8=1, M8, "-")</f>
        <v>-</v>
      </c>
      <c r="N69" s="19" t="str">
        <f>IF(squadre!N8=1, N8, "-")</f>
        <v>-</v>
      </c>
      <c r="O69" s="19">
        <f>IF(squadre!O8=1, O8, "-")</f>
        <v>5.5</v>
      </c>
      <c r="P69" s="19">
        <f>IF(squadre!P8=1, P8, "-")</f>
        <v>6.5</v>
      </c>
      <c r="Q69" s="19" t="str">
        <f>IF(squadre!Q8=1, Q8, "-")</f>
        <v>-</v>
      </c>
      <c r="R69" s="19" t="str">
        <f>IF(squadre!R8=1, R8, "-")</f>
        <v>-</v>
      </c>
      <c r="S69" s="19">
        <f>IF(squadre!S8=1, S8, "-")</f>
        <v>6</v>
      </c>
      <c r="T69" s="19" t="str">
        <f>IF(squadre!T8=1, T8, "-")</f>
        <v>-</v>
      </c>
      <c r="U69" s="19" t="str">
        <f>IF(squadre!U8=1, U8, "-")</f>
        <v>-</v>
      </c>
      <c r="V69" s="19">
        <f>IF(squadre!V8=1, V8, "-")</f>
        <v>6</v>
      </c>
      <c r="AB69" s="11">
        <v>6</v>
      </c>
      <c r="AC69" s="12" t="str">
        <f>IF(squadre!BC8="1v", C8, "-")</f>
        <v>-</v>
      </c>
      <c r="AD69" s="12">
        <f>IF(squadre!BD8="1v", D8, "-")</f>
        <v>5.5</v>
      </c>
      <c r="AE69" s="12" t="str">
        <f>IF(squadre!BE8="1v", E8, "-")</f>
        <v>-</v>
      </c>
      <c r="AF69" s="12" t="str">
        <f>IF(squadre!BF8="1v", F8, "-")</f>
        <v>-</v>
      </c>
      <c r="AG69" s="12" t="str">
        <f>IF(squadre!BG8="1v", G8, "-")</f>
        <v>-</v>
      </c>
      <c r="AH69" s="12" t="str">
        <f>IF(squadre!BH8="1v", H8, "-")</f>
        <v>-</v>
      </c>
      <c r="AI69" s="12" t="str">
        <f>IF(squadre!BI8="1v", I8, "-")</f>
        <v>-</v>
      </c>
      <c r="AJ69" s="12">
        <f>IF(squadre!BJ8="1v", J8, "-")</f>
        <v>6.5</v>
      </c>
      <c r="AK69" s="12">
        <f>IF(squadre!BK8="1v", K8, "-")</f>
        <v>6</v>
      </c>
      <c r="AL69" s="12">
        <f>IF(squadre!BL8="1v", L8, "-")</f>
        <v>7</v>
      </c>
      <c r="AM69" s="12" t="str">
        <f>IF(squadre!BM8="1v", M8, "-")</f>
        <v>-</v>
      </c>
      <c r="AN69" s="12" t="str">
        <f>IF(squadre!BN8="1v", N8, "-")</f>
        <v>-</v>
      </c>
      <c r="AO69" s="12">
        <f>IF(squadre!BO8="1v", O8, "-")</f>
        <v>5.5</v>
      </c>
      <c r="AP69" s="12" t="str">
        <f>IF(squadre!BP8="1v", P8, "-")</f>
        <v>-</v>
      </c>
      <c r="AQ69" s="12" t="str">
        <f>IF(squadre!BQ8="1v", Q8, "-")</f>
        <v>-</v>
      </c>
      <c r="AR69" s="12" t="str">
        <f>IF(squadre!BR8="1v", R8, "-")</f>
        <v>-</v>
      </c>
      <c r="AS69" s="12" t="str">
        <f>IF(squadre!BS8="1v", S8, "-")</f>
        <v>-</v>
      </c>
      <c r="AT69" s="12" t="str">
        <f>IF(squadre!BT8="1v", T8, "-")</f>
        <v>-</v>
      </c>
      <c r="AU69" s="12" t="str">
        <f>IF(squadre!BU8="1v", U8, "-")</f>
        <v>-</v>
      </c>
      <c r="AV69" s="12" t="str">
        <f>IF(squadre!BV8="1v", V8, "-")</f>
        <v>-</v>
      </c>
      <c r="AY69" s="11">
        <v>6</v>
      </c>
      <c r="AZ69" s="12" t="str">
        <f>IF(squadre!BC7="1p", C7, "-")</f>
        <v>-</v>
      </c>
      <c r="BA69" s="12" t="str">
        <f>IF(squadre!BD8="1p", D8, "-")</f>
        <v>-</v>
      </c>
      <c r="BB69" s="12" t="str">
        <f>IF(squadre!BE8="1p", E8, "-")</f>
        <v>-</v>
      </c>
      <c r="BC69" s="12" t="str">
        <f>IF(squadre!BF8="1p", F8, "-")</f>
        <v>-</v>
      </c>
      <c r="BD69" s="12" t="str">
        <f>IF(squadre!BG8="1p", G8, "-")</f>
        <v>-</v>
      </c>
      <c r="BE69" s="12" t="str">
        <f>IF(squadre!BH8="1p", H8, "-")</f>
        <v>-</v>
      </c>
      <c r="BF69" s="12" t="str">
        <f>IF(squadre!BI8="1p", I8, "-")</f>
        <v>-</v>
      </c>
      <c r="BG69" s="12" t="str">
        <f>IF(squadre!BJ8="1p", J8, "-")</f>
        <v>-</v>
      </c>
      <c r="BH69" s="12" t="str">
        <f>IF(squadre!BK8="1p", K8, "-")</f>
        <v>-</v>
      </c>
      <c r="BI69" s="12" t="str">
        <f>IF(squadre!BL8="1p", L8, "-")</f>
        <v>-</v>
      </c>
      <c r="BJ69" s="12" t="str">
        <f>IF(squadre!BM8="1p", M8, "-")</f>
        <v>-</v>
      </c>
      <c r="BK69" s="12" t="str">
        <f>IF(squadre!BN8="1p", N8, "-")</f>
        <v>-</v>
      </c>
      <c r="BL69" s="12" t="str">
        <f>IF(squadre!BO8="1p", O8, "-")</f>
        <v>-</v>
      </c>
      <c r="BM69" s="12">
        <f>IF(squadre!BP8="1p", P8, "-")</f>
        <v>6.5</v>
      </c>
      <c r="BN69" s="12" t="str">
        <f>IF(squadre!BQ8="1p", Q8, "-")</f>
        <v>-</v>
      </c>
      <c r="BO69" s="12" t="str">
        <f>IF(squadre!BR8="1p", R8, "-")</f>
        <v>-</v>
      </c>
      <c r="BP69" s="12" t="str">
        <f>IF(squadre!BS8="1p", S8, "-")</f>
        <v>-</v>
      </c>
      <c r="BQ69" s="12" t="str">
        <f>IF(squadre!BT8="1p", T8, "-")</f>
        <v>-</v>
      </c>
      <c r="BR69" s="12" t="str">
        <f>IF(squadre!BU8="1p", U8, "-")</f>
        <v>-</v>
      </c>
      <c r="BS69" s="12">
        <f>IF(squadre!BV8="1p", V8, "-")</f>
        <v>6</v>
      </c>
      <c r="BV69" s="11">
        <v>6</v>
      </c>
      <c r="BW69" s="12">
        <f>IF(squadre!BC8="1s", C8, "-")</f>
        <v>5</v>
      </c>
      <c r="BX69" s="12" t="str">
        <f>IF(squadre!BD8="1s", D8, "-")</f>
        <v>-</v>
      </c>
      <c r="BY69" s="12">
        <f>IF(squadre!BE8="1s", E8, "-")</f>
        <v>5.5</v>
      </c>
      <c r="BZ69" s="12" t="str">
        <f>IF(squadre!BF8="1s", F8, "-")</f>
        <v>-</v>
      </c>
      <c r="CA69" s="12" t="str">
        <f>IF(squadre!BG8="1s", G8, "-")</f>
        <v>-</v>
      </c>
      <c r="CB69" s="12" t="str">
        <f>IF(squadre!BH8="1s", H8, "-")</f>
        <v>-</v>
      </c>
      <c r="CC69" s="12" t="str">
        <f>IF(squadre!BI8="1s", I8, "-")</f>
        <v>-</v>
      </c>
      <c r="CD69" s="12" t="str">
        <f>IF(squadre!BJ8="1s", J8, "-")</f>
        <v>-</v>
      </c>
      <c r="CE69" s="12" t="str">
        <f>IF(squadre!BK8="1s", K8, "-")</f>
        <v>-</v>
      </c>
      <c r="CF69" s="12" t="str">
        <f>IF(squadre!BL8="1s", L8, "-")</f>
        <v>-</v>
      </c>
      <c r="CG69" s="12" t="str">
        <f>IF(squadre!BM8="1s", M8, "-")</f>
        <v>-</v>
      </c>
      <c r="CH69" s="12" t="str">
        <f>IF(squadre!BN8="1s", N8, "-")</f>
        <v>-</v>
      </c>
      <c r="CI69" s="12" t="str">
        <f>IF(squadre!BO8="1s", O8, "-")</f>
        <v>-</v>
      </c>
      <c r="CJ69" s="12" t="str">
        <f>IF(squadre!BP8="1s", P8, "-")</f>
        <v>-</v>
      </c>
      <c r="CK69" s="12" t="str">
        <f>IF(squadre!BQ8="1s", Q8, "-")</f>
        <v>-</v>
      </c>
      <c r="CL69" s="12" t="str">
        <f>IF(squadre!BR8="1s", R8, "-")</f>
        <v>-</v>
      </c>
      <c r="CM69" s="12">
        <f>IF(squadre!BS8="1s", S8, "-")</f>
        <v>6</v>
      </c>
      <c r="CN69" s="12" t="str">
        <f>IF(squadre!BT8="1s", T8, "-")</f>
        <v>-</v>
      </c>
      <c r="CO69" s="12" t="str">
        <f>IF(squadre!BU8="1s", U8, "-")</f>
        <v>-</v>
      </c>
      <c r="CP69" s="12" t="str">
        <f>IF(squadre!BV8="1s", V8, "-")</f>
        <v>-</v>
      </c>
    </row>
    <row r="70" spans="2:94" x14ac:dyDescent="0.25">
      <c r="B70" s="11">
        <v>7</v>
      </c>
      <c r="C70" s="19" t="str">
        <f>IF(squadre!C9=1, C9, "-")</f>
        <v>-</v>
      </c>
      <c r="D70" s="19" t="str">
        <f>IF(squadre!D9=1, D9, "-")</f>
        <v>-</v>
      </c>
      <c r="E70" s="19" t="str">
        <f>IF(squadre!E9=1, E9, "-")</f>
        <v>-</v>
      </c>
      <c r="F70" s="19">
        <f>IF(squadre!F9=1, F9, "-")</f>
        <v>6.5</v>
      </c>
      <c r="G70" s="19">
        <f>IF(squadre!G9=1, G9, "-")</f>
        <v>6</v>
      </c>
      <c r="H70" s="19">
        <f>IF(squadre!H9=1, H9, "-")</f>
        <v>6</v>
      </c>
      <c r="I70" s="19">
        <f>IF(squadre!I9=1, I9, "-")</f>
        <v>6.5</v>
      </c>
      <c r="J70" s="19" t="str">
        <f>IF(squadre!J9=1, J9, "-")</f>
        <v>-</v>
      </c>
      <c r="K70" s="19" t="str">
        <f>IF(squadre!K9=1, K9, "-")</f>
        <v>-</v>
      </c>
      <c r="L70" s="19" t="str">
        <f>IF(squadre!L9=1, L9, "-")</f>
        <v>-</v>
      </c>
      <c r="M70" s="19">
        <f>IF(squadre!M9=1, M9, "-")</f>
        <v>4</v>
      </c>
      <c r="N70" s="19">
        <f>IF(squadre!N9=1, N9, "-")</f>
        <v>6</v>
      </c>
      <c r="O70" s="19" t="str">
        <f>IF(squadre!O9=1, O9, "-")</f>
        <v>-</v>
      </c>
      <c r="P70" s="19" t="str">
        <f>IF(squadre!P9=1, P9, "-")</f>
        <v>-</v>
      </c>
      <c r="Q70" s="19">
        <f>IF(squadre!Q9=1, Q9, "-")</f>
        <v>5</v>
      </c>
      <c r="R70" s="19">
        <f>IF(squadre!R9=1, R9, "-")</f>
        <v>7</v>
      </c>
      <c r="S70" s="19" t="str">
        <f>IF(squadre!S9=1, S9, "-")</f>
        <v>-</v>
      </c>
      <c r="T70" s="19">
        <f>IF(squadre!T9=1, T9, "-")</f>
        <v>6</v>
      </c>
      <c r="U70" s="19">
        <f>IF(squadre!U9=1, U9, "-")</f>
        <v>6.5</v>
      </c>
      <c r="V70" s="19" t="str">
        <f>IF(squadre!V9=1, V9, "-")</f>
        <v>-</v>
      </c>
      <c r="AB70" s="11">
        <v>7</v>
      </c>
      <c r="AC70" s="12" t="str">
        <f>IF(squadre!BC9="1v", C9, "-")</f>
        <v>-</v>
      </c>
      <c r="AD70" s="12" t="str">
        <f>IF(squadre!BD9="1v", D9, "-")</f>
        <v>-</v>
      </c>
      <c r="AE70" s="12" t="str">
        <f>IF(squadre!BE9="1v", E9, "-")</f>
        <v>-</v>
      </c>
      <c r="AF70" s="12">
        <f>IF(squadre!BF9="1v", F9, "-")</f>
        <v>6.5</v>
      </c>
      <c r="AG70" s="12">
        <f>IF(squadre!BG9="1v", G9, "-")</f>
        <v>6</v>
      </c>
      <c r="AH70" s="12">
        <f>IF(squadre!BH9="1v", H9, "-")</f>
        <v>6</v>
      </c>
      <c r="AI70" s="12" t="str">
        <f>IF(squadre!BI9="1v", I9, "-")</f>
        <v>-</v>
      </c>
      <c r="AJ70" s="12" t="str">
        <f>IF(squadre!BJ9="1v", J9, "-")</f>
        <v>-</v>
      </c>
      <c r="AK70" s="12" t="str">
        <f>IF(squadre!BK9="1v", K9, "-")</f>
        <v>-</v>
      </c>
      <c r="AL70" s="12" t="str">
        <f>IF(squadre!BL9="1v", L9, "-")</f>
        <v>-</v>
      </c>
      <c r="AM70" s="12" t="str">
        <f>IF(squadre!BM9="1v", M9, "-")</f>
        <v>-</v>
      </c>
      <c r="AN70" s="12">
        <f>IF(squadre!BN9="1v", N9, "-")</f>
        <v>6</v>
      </c>
      <c r="AO70" s="12" t="str">
        <f>IF(squadre!BO9="1v", O9, "-")</f>
        <v>-</v>
      </c>
      <c r="AP70" s="12" t="str">
        <f>IF(squadre!BP9="1v", P9, "-")</f>
        <v>-</v>
      </c>
      <c r="AQ70" s="12" t="str">
        <f>IF(squadre!BQ9="1v", Q9, "-")</f>
        <v>-</v>
      </c>
      <c r="AR70" s="12">
        <f>IF(squadre!BR9="1v", R9, "-")</f>
        <v>7</v>
      </c>
      <c r="AS70" s="12" t="str">
        <f>IF(squadre!BS9="1v", S9, "-")</f>
        <v>-</v>
      </c>
      <c r="AT70" s="12" t="str">
        <f>IF(squadre!BT9="1v", T9, "-")</f>
        <v>-</v>
      </c>
      <c r="AU70" s="12" t="str">
        <f>IF(squadre!BU9="1v", U9, "-")</f>
        <v>-</v>
      </c>
      <c r="AV70" s="12" t="str">
        <f>IF(squadre!BV9="1v", V9, "-")</f>
        <v>-</v>
      </c>
      <c r="AY70" s="11">
        <v>7</v>
      </c>
      <c r="AZ70" s="12" t="str">
        <f>IF(squadre!BC8="1p", C8, "-")</f>
        <v>-</v>
      </c>
      <c r="BA70" s="12" t="str">
        <f>IF(squadre!BD9="1p", D9, "-")</f>
        <v>-</v>
      </c>
      <c r="BB70" s="12" t="str">
        <f>IF(squadre!BE9="1p", E9, "-")</f>
        <v>-</v>
      </c>
      <c r="BC70" s="12" t="str">
        <f>IF(squadre!BF9="1p", F9, "-")</f>
        <v>-</v>
      </c>
      <c r="BD70" s="12" t="str">
        <f>IF(squadre!BG9="1p", G9, "-")</f>
        <v>-</v>
      </c>
      <c r="BE70" s="12" t="str">
        <f>IF(squadre!BH9="1p", H9, "-")</f>
        <v>-</v>
      </c>
      <c r="BF70" s="12">
        <f>IF(squadre!BI9="1p", I9, "-")</f>
        <v>6.5</v>
      </c>
      <c r="BG70" s="12" t="str">
        <f>IF(squadre!BJ9="1p", J9, "-")</f>
        <v>-</v>
      </c>
      <c r="BH70" s="12" t="str">
        <f>IF(squadre!BK9="1p", K9, "-")</f>
        <v>-</v>
      </c>
      <c r="BI70" s="12" t="str">
        <f>IF(squadre!BL9="1p", L9, "-")</f>
        <v>-</v>
      </c>
      <c r="BJ70" s="12" t="str">
        <f>IF(squadre!BM9="1p", M9, "-")</f>
        <v>-</v>
      </c>
      <c r="BK70" s="12" t="str">
        <f>IF(squadre!BN9="1p", N9, "-")</f>
        <v>-</v>
      </c>
      <c r="BL70" s="12" t="str">
        <f>IF(squadre!BO9="1p", O9, "-")</f>
        <v>-</v>
      </c>
      <c r="BM70" s="12" t="str">
        <f>IF(squadre!BP9="1p", P9, "-")</f>
        <v>-</v>
      </c>
      <c r="BN70" s="12" t="str">
        <f>IF(squadre!BQ9="1p", Q9, "-")</f>
        <v>-</v>
      </c>
      <c r="BO70" s="12" t="str">
        <f>IF(squadre!BR9="1p", R9, "-")</f>
        <v>-</v>
      </c>
      <c r="BP70" s="12" t="str">
        <f>IF(squadre!BS9="1p", S9, "-")</f>
        <v>-</v>
      </c>
      <c r="BQ70" s="12" t="str">
        <f>IF(squadre!BT9="1p", T9, "-")</f>
        <v>-</v>
      </c>
      <c r="BR70" s="12" t="str">
        <f>IF(squadre!BU9="1p", U9, "-")</f>
        <v>-</v>
      </c>
      <c r="BS70" s="12" t="str">
        <f>IF(squadre!BV9="1p", V9, "-")</f>
        <v>-</v>
      </c>
      <c r="BV70" s="11">
        <v>7</v>
      </c>
      <c r="BW70" s="12" t="str">
        <f>IF(squadre!BC9="1s", C9, "-")</f>
        <v>-</v>
      </c>
      <c r="BX70" s="12" t="str">
        <f>IF(squadre!BD9="1s", D9, "-")</f>
        <v>-</v>
      </c>
      <c r="BY70" s="12" t="str">
        <f>IF(squadre!BE9="1s", E9, "-")</f>
        <v>-</v>
      </c>
      <c r="BZ70" s="12" t="str">
        <f>IF(squadre!BF9="1s", F9, "-")</f>
        <v>-</v>
      </c>
      <c r="CA70" s="12" t="str">
        <f>IF(squadre!BG9="1s", G9, "-")</f>
        <v>-</v>
      </c>
      <c r="CB70" s="12" t="str">
        <f>IF(squadre!BH9="1s", H9, "-")</f>
        <v>-</v>
      </c>
      <c r="CC70" s="12" t="str">
        <f>IF(squadre!BI9="1s", I9, "-")</f>
        <v>-</v>
      </c>
      <c r="CD70" s="12" t="str">
        <f>IF(squadre!BJ9="1s", J9, "-")</f>
        <v>-</v>
      </c>
      <c r="CE70" s="12" t="str">
        <f>IF(squadre!BK9="1s", K9, "-")</f>
        <v>-</v>
      </c>
      <c r="CF70" s="12" t="str">
        <f>IF(squadre!BL9="1s", L9, "-")</f>
        <v>-</v>
      </c>
      <c r="CG70" s="12">
        <f>IF(squadre!BM9="1s", M9, "-")</f>
        <v>4</v>
      </c>
      <c r="CH70" s="12" t="str">
        <f>IF(squadre!BN9="1s", N9, "-")</f>
        <v>-</v>
      </c>
      <c r="CI70" s="12" t="str">
        <f>IF(squadre!BO9="1s", O9, "-")</f>
        <v>-</v>
      </c>
      <c r="CJ70" s="12" t="str">
        <f>IF(squadre!BP9="1s", P9, "-")</f>
        <v>-</v>
      </c>
      <c r="CK70" s="12">
        <f>IF(squadre!BQ9="1s", Q9, "-")</f>
        <v>5</v>
      </c>
      <c r="CL70" s="12" t="str">
        <f>IF(squadre!BR9="1s", R9, "-")</f>
        <v>-</v>
      </c>
      <c r="CM70" s="12" t="str">
        <f>IF(squadre!BS9="1s", S9, "-")</f>
        <v>-</v>
      </c>
      <c r="CN70" s="12">
        <f>IF(squadre!BT9="1s", T9, "-")</f>
        <v>6</v>
      </c>
      <c r="CO70" s="12">
        <f>IF(squadre!BU9="1s", U9, "-")</f>
        <v>6.5</v>
      </c>
      <c r="CP70" s="12" t="str">
        <f>IF(squadre!BV9="1s", V9, "-")</f>
        <v>-</v>
      </c>
    </row>
    <row r="71" spans="2:94" x14ac:dyDescent="0.25">
      <c r="B71" s="11">
        <v>8</v>
      </c>
      <c r="C71" s="19">
        <f>IF(squadre!C10=1, C10, "-")</f>
        <v>6</v>
      </c>
      <c r="D71" s="19" t="str">
        <f>IF(squadre!D10=1, D10, "-")</f>
        <v>-</v>
      </c>
      <c r="E71" s="19">
        <f>IF(squadre!E10=1, E10, "-")</f>
        <v>6</v>
      </c>
      <c r="F71" s="19" t="str">
        <f>IF(squadre!F10=1, F10, "-")</f>
        <v>-</v>
      </c>
      <c r="G71" s="19">
        <f>IF(squadre!G10=1, G10, "-")</f>
        <v>6</v>
      </c>
      <c r="H71" s="19" t="str">
        <f>IF(squadre!H10=1, H10, "-")</f>
        <v>-</v>
      </c>
      <c r="I71" s="19">
        <f>IF(squadre!I10=1, I10, "-")</f>
        <v>5.5</v>
      </c>
      <c r="J71" s="19">
        <f>IF(squadre!J10=1, J10, "-")</f>
        <v>6</v>
      </c>
      <c r="K71" s="19">
        <f>IF(squadre!K10=1, K10, "-")</f>
        <v>6</v>
      </c>
      <c r="L71" s="19">
        <f>IF(squadre!L10=1, L10, "-")</f>
        <v>5.5</v>
      </c>
      <c r="M71" s="19" t="str">
        <f>IF(squadre!M10=1, M10, "-")</f>
        <v>-</v>
      </c>
      <c r="N71" s="19" t="str">
        <f>IF(squadre!N10=1, N10, "-")</f>
        <v>-</v>
      </c>
      <c r="O71" s="19">
        <f>IF(squadre!O10=1, O10, "-")</f>
        <v>7</v>
      </c>
      <c r="P71" s="19">
        <f>IF(squadre!P10=1, P10, "-")</f>
        <v>6</v>
      </c>
      <c r="Q71" s="19" t="str">
        <f>IF(squadre!Q10=1, Q10, "-")</f>
        <v>-</v>
      </c>
      <c r="R71" s="19" t="str">
        <f>IF(squadre!R10=1, R10, "-")</f>
        <v>-</v>
      </c>
      <c r="S71" s="19" t="str">
        <f>IF(squadre!S10=1, S10, "-")</f>
        <v>-</v>
      </c>
      <c r="T71" s="19" t="str">
        <f>IF(squadre!T10=1, T10, "-")</f>
        <v>-</v>
      </c>
      <c r="U71" s="19" t="str">
        <f>IF(squadre!U10=1, U10, "-")</f>
        <v>-</v>
      </c>
      <c r="V71" s="19">
        <f>IF(squadre!V10=1, V10, "-")</f>
        <v>6</v>
      </c>
      <c r="AB71" s="11">
        <v>8</v>
      </c>
      <c r="AC71" s="12">
        <f>IF(squadre!BC10="1v", C10, "-")</f>
        <v>6</v>
      </c>
      <c r="AD71" s="12" t="str">
        <f>IF(squadre!BD10="1v", D10, "-")</f>
        <v>-</v>
      </c>
      <c r="AE71" s="12">
        <f>IF(squadre!BE10="1v", E10, "-")</f>
        <v>6</v>
      </c>
      <c r="AF71" s="12" t="str">
        <f>IF(squadre!BF10="1v", F10, "-")</f>
        <v>-</v>
      </c>
      <c r="AG71" s="12" t="str">
        <f>IF(squadre!BG10="1v", G10, "-")</f>
        <v>-</v>
      </c>
      <c r="AH71" s="12" t="str">
        <f>IF(squadre!BH10="1v", H10, "-")</f>
        <v>-</v>
      </c>
      <c r="AI71" s="12" t="str">
        <f>IF(squadre!BI10="1v", I10, "-")</f>
        <v>-</v>
      </c>
      <c r="AJ71" s="12">
        <f>IF(squadre!BJ10="1v", J10, "-")</f>
        <v>6</v>
      </c>
      <c r="AK71" s="12">
        <f>IF(squadre!BK10="1v", K10, "-")</f>
        <v>6</v>
      </c>
      <c r="AL71" s="12">
        <f>IF(squadre!BL10="1v", L10, "-")</f>
        <v>5.5</v>
      </c>
      <c r="AM71" s="12" t="str">
        <f>IF(squadre!BM10="1v", M10, "-")</f>
        <v>-</v>
      </c>
      <c r="AN71" s="12" t="str">
        <f>IF(squadre!BN10="1v", N10, "-")</f>
        <v>-</v>
      </c>
      <c r="AO71" s="12" t="str">
        <f>IF(squadre!BO10="1v", O10, "-")</f>
        <v>-</v>
      </c>
      <c r="AP71" s="12">
        <f>IF(squadre!BP10="1v", P10, "-")</f>
        <v>6</v>
      </c>
      <c r="AQ71" s="12" t="str">
        <f>IF(squadre!BQ10="1v", Q10, "-")</f>
        <v>-</v>
      </c>
      <c r="AR71" s="12" t="str">
        <f>IF(squadre!BR10="1v", R10, "-")</f>
        <v>-</v>
      </c>
      <c r="AS71" s="12" t="str">
        <f>IF(squadre!BS10="1v", S10, "-")</f>
        <v>-</v>
      </c>
      <c r="AT71" s="12" t="str">
        <f>IF(squadre!BT10="1v", T10, "-")</f>
        <v>-</v>
      </c>
      <c r="AU71" s="12" t="str">
        <f>IF(squadre!BU10="1v", U10, "-")</f>
        <v>-</v>
      </c>
      <c r="AV71" s="12">
        <f>IF(squadre!BV10="1v", V10, "-")</f>
        <v>6</v>
      </c>
      <c r="AY71" s="11">
        <v>8</v>
      </c>
      <c r="AZ71" s="12" t="str">
        <f>IF(squadre!BC9="1p", C9, "-")</f>
        <v>-</v>
      </c>
      <c r="BA71" s="12" t="str">
        <f>IF(squadre!BD10="1p", D10, "-")</f>
        <v>-</v>
      </c>
      <c r="BB71" s="12" t="str">
        <f>IF(squadre!BE10="1p", E10, "-")</f>
        <v>-</v>
      </c>
      <c r="BC71" s="12" t="str">
        <f>IF(squadre!BF10="1p", F10, "-")</f>
        <v>-</v>
      </c>
      <c r="BD71" s="12">
        <f>IF(squadre!BG10="1p", G10, "-")</f>
        <v>6</v>
      </c>
      <c r="BE71" s="12" t="str">
        <f>IF(squadre!BH10="1p", H10, "-")</f>
        <v>-</v>
      </c>
      <c r="BF71" s="12" t="str">
        <f>IF(squadre!BI10="1p", I10, "-")</f>
        <v>-</v>
      </c>
      <c r="BG71" s="12" t="str">
        <f>IF(squadre!BJ10="1p", J10, "-")</f>
        <v>-</v>
      </c>
      <c r="BH71" s="12" t="str">
        <f>IF(squadre!BK10="1p", K10, "-")</f>
        <v>-</v>
      </c>
      <c r="BI71" s="12" t="str">
        <f>IF(squadre!BL10="1p", L10, "-")</f>
        <v>-</v>
      </c>
      <c r="BJ71" s="12" t="str">
        <f>IF(squadre!BM10="1p", M10, "-")</f>
        <v>-</v>
      </c>
      <c r="BK71" s="12" t="str">
        <f>IF(squadre!BN10="1p", N10, "-")</f>
        <v>-</v>
      </c>
      <c r="BL71" s="12">
        <f>IF(squadre!BO10="1p", O10, "-")</f>
        <v>7</v>
      </c>
      <c r="BM71" s="12" t="str">
        <f>IF(squadre!BP10="1p", P10, "-")</f>
        <v>-</v>
      </c>
      <c r="BN71" s="12" t="str">
        <f>IF(squadre!BQ10="1p", Q10, "-")</f>
        <v>-</v>
      </c>
      <c r="BO71" s="12" t="str">
        <f>IF(squadre!BR10="1p", R10, "-")</f>
        <v>-</v>
      </c>
      <c r="BP71" s="12" t="str">
        <f>IF(squadre!BS10="1p", S10, "-")</f>
        <v>-</v>
      </c>
      <c r="BQ71" s="12" t="str">
        <f>IF(squadre!BT10="1p", T10, "-")</f>
        <v>-</v>
      </c>
      <c r="BR71" s="12" t="str">
        <f>IF(squadre!BU10="1p", U10, "-")</f>
        <v>-</v>
      </c>
      <c r="BS71" s="12" t="str">
        <f>IF(squadre!BV10="1p", V10, "-")</f>
        <v>-</v>
      </c>
      <c r="BV71" s="11">
        <v>8</v>
      </c>
      <c r="BW71" s="12" t="str">
        <f>IF(squadre!BC10="1s", C10, "-")</f>
        <v>-</v>
      </c>
      <c r="BX71" s="12" t="str">
        <f>IF(squadre!BD10="1s", D10, "-")</f>
        <v>-</v>
      </c>
      <c r="BY71" s="12" t="str">
        <f>IF(squadre!BE10="1s", E10, "-")</f>
        <v>-</v>
      </c>
      <c r="BZ71" s="12" t="str">
        <f>IF(squadre!BF10="1s", F10, "-")</f>
        <v>-</v>
      </c>
      <c r="CA71" s="12" t="str">
        <f>IF(squadre!BG10="1s", G10, "-")</f>
        <v>-</v>
      </c>
      <c r="CB71" s="12" t="str">
        <f>IF(squadre!BH10="1s", H10, "-")</f>
        <v>-</v>
      </c>
      <c r="CC71" s="12">
        <f>IF(squadre!BI10="1s", I10, "-")</f>
        <v>5.5</v>
      </c>
      <c r="CD71" s="12" t="str">
        <f>IF(squadre!BJ10="1s", J10, "-")</f>
        <v>-</v>
      </c>
      <c r="CE71" s="12" t="str">
        <f>IF(squadre!BK10="1s", K10, "-")</f>
        <v>-</v>
      </c>
      <c r="CF71" s="12" t="str">
        <f>IF(squadre!BL10="1s", L10, "-")</f>
        <v>-</v>
      </c>
      <c r="CG71" s="12" t="str">
        <f>IF(squadre!BM10="1s", M10, "-")</f>
        <v>-</v>
      </c>
      <c r="CH71" s="12" t="str">
        <f>IF(squadre!BN10="1s", N10, "-")</f>
        <v>-</v>
      </c>
      <c r="CI71" s="12" t="str">
        <f>IF(squadre!BO10="1s", O10, "-")</f>
        <v>-</v>
      </c>
      <c r="CJ71" s="12" t="str">
        <f>IF(squadre!BP10="1s", P10, "-")</f>
        <v>-</v>
      </c>
      <c r="CK71" s="12" t="str">
        <f>IF(squadre!BQ10="1s", Q10, "-")</f>
        <v>-</v>
      </c>
      <c r="CL71" s="12" t="str">
        <f>IF(squadre!BR10="1s", R10, "-")</f>
        <v>-</v>
      </c>
      <c r="CM71" s="12" t="str">
        <f>IF(squadre!BS10="1s", S10, "-")</f>
        <v>-</v>
      </c>
      <c r="CN71" s="12" t="str">
        <f>IF(squadre!BT10="1s", T10, "-")</f>
        <v>-</v>
      </c>
      <c r="CO71" s="12" t="str">
        <f>IF(squadre!BU10="1s", U10, "-")</f>
        <v>-</v>
      </c>
      <c r="CP71" s="12" t="str">
        <f>IF(squadre!BV10="1s", V10, "-")</f>
        <v>-</v>
      </c>
    </row>
    <row r="72" spans="2:94" x14ac:dyDescent="0.25">
      <c r="B72" s="11">
        <v>9</v>
      </c>
      <c r="C72" s="19" t="str">
        <f>IF(squadre!C11=1, C11, "-")</f>
        <v>-</v>
      </c>
      <c r="D72" s="19">
        <f>IF(squadre!D11=1, D11, "-")</f>
        <v>5.5</v>
      </c>
      <c r="E72" s="19" t="str">
        <f>IF(squadre!E11=1, E11, "-")</f>
        <v>-</v>
      </c>
      <c r="F72" s="19">
        <f>IF(squadre!F11=1, F11, "-")</f>
        <v>7.5</v>
      </c>
      <c r="G72" s="19" t="str">
        <f>IF(squadre!G11=1, G11, "-")</f>
        <v>-</v>
      </c>
      <c r="H72" s="19">
        <f>IF(squadre!H11=1, H11, "-")</f>
        <v>6</v>
      </c>
      <c r="I72" s="19" t="str">
        <f>IF(squadre!I11=1, I11, "-")</f>
        <v>-</v>
      </c>
      <c r="J72" s="19" t="str">
        <f>IF(squadre!J11=1, J11, "-")</f>
        <v>-</v>
      </c>
      <c r="K72" s="19" t="str">
        <f>IF(squadre!K11=1, K11, "-")</f>
        <v>-</v>
      </c>
      <c r="L72" s="19" t="str">
        <f>IF(squadre!L11=1, L11, "-")</f>
        <v>-</v>
      </c>
      <c r="M72" s="19">
        <f>IF(squadre!M11=1, M11, "-")</f>
        <v>6</v>
      </c>
      <c r="N72" s="19">
        <f>IF(squadre!N11=1, N11, "-")</f>
        <v>6</v>
      </c>
      <c r="O72" s="19" t="str">
        <f>IF(squadre!O11=1, O11, "-")</f>
        <v>-</v>
      </c>
      <c r="P72" s="19" t="str">
        <f>IF(squadre!P11=1, P11, "-")</f>
        <v>-</v>
      </c>
      <c r="Q72" s="19">
        <f>IF(squadre!Q11=1, Q11, "-")</f>
        <v>6.5</v>
      </c>
      <c r="R72" s="19">
        <f>IF(squadre!R11=1, R11, "-")</f>
        <v>5.5</v>
      </c>
      <c r="S72" s="19">
        <f>IF(squadre!S11=1, S11, "-")</f>
        <v>6.5</v>
      </c>
      <c r="T72" s="19">
        <f>IF(squadre!T11=1, T11, "-")</f>
        <v>6.5</v>
      </c>
      <c r="U72" s="19">
        <f>IF(squadre!U11=1, U11, "-")</f>
        <v>6</v>
      </c>
      <c r="V72" s="19" t="str">
        <f>IF(squadre!V11=1, V11, "-")</f>
        <v>-</v>
      </c>
      <c r="AB72" s="11">
        <v>9</v>
      </c>
      <c r="AC72" s="12" t="str">
        <f>IF(squadre!BC11="1v", C11, "-")</f>
        <v>-</v>
      </c>
      <c r="AD72" s="12" t="str">
        <f>IF(squadre!BD11="1v", D11, "-")</f>
        <v>-</v>
      </c>
      <c r="AE72" s="12" t="str">
        <f>IF(squadre!BE11="1v", E11, "-")</f>
        <v>-</v>
      </c>
      <c r="AF72" s="12" t="str">
        <f>IF(squadre!BF11="1v", F11, "-")</f>
        <v>-</v>
      </c>
      <c r="AG72" s="12" t="str">
        <f>IF(squadre!BG11="1v", G11, "-")</f>
        <v>-</v>
      </c>
      <c r="AH72" s="12">
        <f>IF(squadre!BH11="1v", H11, "-")</f>
        <v>6</v>
      </c>
      <c r="AI72" s="12" t="str">
        <f>IF(squadre!BI11="1v", I11, "-")</f>
        <v>-</v>
      </c>
      <c r="AJ72" s="12" t="str">
        <f>IF(squadre!BJ11="1v", J11, "-")</f>
        <v>-</v>
      </c>
      <c r="AK72" s="12" t="str">
        <f>IF(squadre!BK11="1v", K11, "-")</f>
        <v>-</v>
      </c>
      <c r="AL72" s="12" t="str">
        <f>IF(squadre!BL11="1v", L11, "-")</f>
        <v>-</v>
      </c>
      <c r="AM72" s="12">
        <f>IF(squadre!BM11="1v", M11, "-")</f>
        <v>6</v>
      </c>
      <c r="AN72" s="12">
        <f>IF(squadre!BN11="1v", N11, "-")</f>
        <v>6</v>
      </c>
      <c r="AO72" s="12" t="str">
        <f>IF(squadre!BO11="1v", O11, "-")</f>
        <v>-</v>
      </c>
      <c r="AP72" s="12" t="str">
        <f>IF(squadre!BP11="1v", P11, "-")</f>
        <v>-</v>
      </c>
      <c r="AQ72" s="12" t="str">
        <f>IF(squadre!BQ11="1v", Q11, "-")</f>
        <v>-</v>
      </c>
      <c r="AR72" s="12" t="str">
        <f>IF(squadre!BR11="1v", R11, "-")</f>
        <v>-</v>
      </c>
      <c r="AS72" s="12" t="str">
        <f>IF(squadre!BS11="1v", S11, "-")</f>
        <v>-</v>
      </c>
      <c r="AT72" s="12" t="str">
        <f>IF(squadre!BT11="1v", T11, "-")</f>
        <v>-</v>
      </c>
      <c r="AU72" s="12" t="str">
        <f>IF(squadre!BU11="1v", U11, "-")</f>
        <v>-</v>
      </c>
      <c r="AV72" s="12" t="str">
        <f>IF(squadre!BV11="1v", V11, "-")</f>
        <v>-</v>
      </c>
      <c r="AY72" s="11">
        <v>9</v>
      </c>
      <c r="AZ72" s="12" t="str">
        <f>IF(squadre!BC10="1p", C10, "-")</f>
        <v>-</v>
      </c>
      <c r="BA72" s="12" t="str">
        <f>IF(squadre!BD11="1p", D11, "-")</f>
        <v>-</v>
      </c>
      <c r="BB72" s="12" t="str">
        <f>IF(squadre!BE11="1p", E11, "-")</f>
        <v>-</v>
      </c>
      <c r="BC72" s="12" t="str">
        <f>IF(squadre!BF11="1p", F11, "-")</f>
        <v>-</v>
      </c>
      <c r="BD72" s="12" t="str">
        <f>IF(squadre!BG11="1p", G11, "-")</f>
        <v>-</v>
      </c>
      <c r="BE72" s="12" t="str">
        <f>IF(squadre!BH11="1p", H11, "-")</f>
        <v>-</v>
      </c>
      <c r="BF72" s="12" t="str">
        <f>IF(squadre!BI11="1p", I11, "-")</f>
        <v>-</v>
      </c>
      <c r="BG72" s="12" t="str">
        <f>IF(squadre!BJ11="1p", J11, "-")</f>
        <v>-</v>
      </c>
      <c r="BH72" s="12" t="str">
        <f>IF(squadre!BK11="1p", K11, "-")</f>
        <v>-</v>
      </c>
      <c r="BI72" s="12" t="str">
        <f>IF(squadre!BL11="1p", L11, "-")</f>
        <v>-</v>
      </c>
      <c r="BJ72" s="12" t="str">
        <f>IF(squadre!BM11="1p", M11, "-")</f>
        <v>-</v>
      </c>
      <c r="BK72" s="12" t="str">
        <f>IF(squadre!BN11="1p", N11, "-")</f>
        <v>-</v>
      </c>
      <c r="BL72" s="12" t="str">
        <f>IF(squadre!BO11="1p", O11, "-")</f>
        <v>-</v>
      </c>
      <c r="BM72" s="12" t="str">
        <f>IF(squadre!BP11="1p", P11, "-")</f>
        <v>-</v>
      </c>
      <c r="BN72" s="12">
        <f>IF(squadre!BQ11="1p", Q11, "-")</f>
        <v>6.5</v>
      </c>
      <c r="BO72" s="12" t="str">
        <f>IF(squadre!BR11="1p", R11, "-")</f>
        <v>-</v>
      </c>
      <c r="BP72" s="12" t="str">
        <f>IF(squadre!BS11="1p", S11, "-")</f>
        <v>-</v>
      </c>
      <c r="BQ72" s="12">
        <f>IF(squadre!BT11="1p", T11, "-")</f>
        <v>6.5</v>
      </c>
      <c r="BR72" s="12" t="str">
        <f>IF(squadre!BU11="1p", U11, "-")</f>
        <v>-</v>
      </c>
      <c r="BS72" s="12" t="str">
        <f>IF(squadre!BV11="1p", V11, "-")</f>
        <v>-</v>
      </c>
      <c r="BV72" s="11">
        <v>9</v>
      </c>
      <c r="BW72" s="12" t="str">
        <f>IF(squadre!BC11="1s", C11, "-")</f>
        <v>-</v>
      </c>
      <c r="BX72" s="12">
        <f>IF(squadre!BD11="1s", D11, "-")</f>
        <v>5.5</v>
      </c>
      <c r="BY72" s="12" t="str">
        <f>IF(squadre!BE11="1s", E11, "-")</f>
        <v>-</v>
      </c>
      <c r="BZ72" s="12">
        <f>IF(squadre!BF11="1s", F11, "-")</f>
        <v>7.5</v>
      </c>
      <c r="CA72" s="12" t="str">
        <f>IF(squadre!BG11="1s", G11, "-")</f>
        <v>-</v>
      </c>
      <c r="CB72" s="12" t="str">
        <f>IF(squadre!BH11="1s", H11, "-")</f>
        <v>-</v>
      </c>
      <c r="CC72" s="12" t="str">
        <f>IF(squadre!BI11="1s", I11, "-")</f>
        <v>-</v>
      </c>
      <c r="CD72" s="12" t="str">
        <f>IF(squadre!BJ11="1s", J11, "-")</f>
        <v>-</v>
      </c>
      <c r="CE72" s="12" t="str">
        <f>IF(squadre!BK11="1s", K11, "-")</f>
        <v>-</v>
      </c>
      <c r="CF72" s="12" t="str">
        <f>IF(squadre!BL11="1s", L11, "-")</f>
        <v>-</v>
      </c>
      <c r="CG72" s="12" t="str">
        <f>IF(squadre!BM11="1s", M11, "-")</f>
        <v>-</v>
      </c>
      <c r="CH72" s="12" t="str">
        <f>IF(squadre!BN11="1s", N11, "-")</f>
        <v>-</v>
      </c>
      <c r="CI72" s="12" t="str">
        <f>IF(squadre!BO11="1s", O11, "-")</f>
        <v>-</v>
      </c>
      <c r="CJ72" s="12" t="str">
        <f>IF(squadre!BP11="1s", P11, "-")</f>
        <v>-</v>
      </c>
      <c r="CK72" s="12" t="str">
        <f>IF(squadre!BQ11="1s", Q11, "-")</f>
        <v>-</v>
      </c>
      <c r="CL72" s="12">
        <f>IF(squadre!BR11="1s", R11, "-")</f>
        <v>5.5</v>
      </c>
      <c r="CM72" s="12">
        <f>IF(squadre!BS11="1s", S11, "-")</f>
        <v>6.5</v>
      </c>
      <c r="CN72" s="12" t="str">
        <f>IF(squadre!BT11="1s", T11, "-")</f>
        <v>-</v>
      </c>
      <c r="CO72" s="12">
        <f>IF(squadre!BU11="1s", U11, "-")</f>
        <v>6</v>
      </c>
      <c r="CP72" s="12" t="str">
        <f>IF(squadre!BV11="1s", V11, "-")</f>
        <v>-</v>
      </c>
    </row>
    <row r="73" spans="2:94" x14ac:dyDescent="0.25">
      <c r="B73" s="11">
        <v>10</v>
      </c>
      <c r="C73" s="19">
        <f>IF(squadre!C12=1, C12, "-")</f>
        <v>7</v>
      </c>
      <c r="D73" s="19" t="str">
        <f>IF(squadre!D12=1, D12, "-")</f>
        <v>-</v>
      </c>
      <c r="E73" s="19">
        <f>IF(squadre!E12=1, E12, "-")</f>
        <v>6.5</v>
      </c>
      <c r="F73" s="19" t="str">
        <f>IF(squadre!F12=1, F12, "-")</f>
        <v>-</v>
      </c>
      <c r="G73" s="19">
        <f>IF(squadre!G12=1, G12, "-")</f>
        <v>6</v>
      </c>
      <c r="H73" s="19" t="str">
        <f>IF(squadre!H12=1, H12, "-")</f>
        <v>-</v>
      </c>
      <c r="I73" s="19">
        <f>IF(squadre!I12=1, I12, "-")</f>
        <v>6</v>
      </c>
      <c r="J73" s="19">
        <f>IF(squadre!J12=1, J12, "-")</f>
        <v>6</v>
      </c>
      <c r="K73" s="19">
        <f>IF(squadre!K12=1, K12, "-")</f>
        <v>6</v>
      </c>
      <c r="L73" s="19">
        <f>IF(squadre!L12=1, L12, "-")</f>
        <v>6</v>
      </c>
      <c r="M73" s="19" t="str">
        <f>IF(squadre!M12=1, M12, "-")</f>
        <v>-</v>
      </c>
      <c r="N73" s="19" t="str">
        <f>IF(squadre!N12=1, N12, "-")</f>
        <v>-</v>
      </c>
      <c r="O73" s="19">
        <f>IF(squadre!O12=1, O12, "-")</f>
        <v>6</v>
      </c>
      <c r="P73" s="19">
        <f>IF(squadre!P12=1, P12, "-")</f>
        <v>6.5</v>
      </c>
      <c r="Q73" s="19" t="str">
        <f>IF(squadre!Q12=1, Q12, "-")</f>
        <v>-</v>
      </c>
      <c r="R73" s="19" t="str">
        <f>IF(squadre!R12=1, R12, "-")</f>
        <v>-</v>
      </c>
      <c r="S73" s="19" t="str">
        <f>IF(squadre!S12=1, S12, "-")</f>
        <v>-</v>
      </c>
      <c r="T73" s="19" t="str">
        <f>IF(squadre!T12=1, T12, "-")</f>
        <v>-</v>
      </c>
      <c r="U73" s="19" t="str">
        <f>IF(squadre!U12=1, U12, "-")</f>
        <v>-</v>
      </c>
      <c r="V73" s="19">
        <f>IF(squadre!V12=1, V12, "-")</f>
        <v>4.5</v>
      </c>
      <c r="AB73" s="11">
        <v>10</v>
      </c>
      <c r="AC73" s="12">
        <f>IF(squadre!BC12="1v", C12, "-")</f>
        <v>7</v>
      </c>
      <c r="AD73" s="12" t="str">
        <f>IF(squadre!BD12="1v", D12, "-")</f>
        <v>-</v>
      </c>
      <c r="AE73" s="12">
        <f>IF(squadre!BE12="1v", E12, "-")</f>
        <v>6.5</v>
      </c>
      <c r="AF73" s="12" t="str">
        <f>IF(squadre!BF12="1v", F12, "-")</f>
        <v>-</v>
      </c>
      <c r="AG73" s="12">
        <f>IF(squadre!BG12="1v", G12, "-")</f>
        <v>6</v>
      </c>
      <c r="AH73" s="12" t="str">
        <f>IF(squadre!BH12="1v", H12, "-")</f>
        <v>-</v>
      </c>
      <c r="AI73" s="12" t="str">
        <f>IF(squadre!BI12="1v", I12, "-")</f>
        <v>-</v>
      </c>
      <c r="AJ73" s="12">
        <f>IF(squadre!BJ12="1v", J12, "-")</f>
        <v>6</v>
      </c>
      <c r="AK73" s="12">
        <f>IF(squadre!BK12="1v", K12, "-")</f>
        <v>6</v>
      </c>
      <c r="AL73" s="12" t="str">
        <f>IF(squadre!BL12="1v", L12, "-")</f>
        <v>-</v>
      </c>
      <c r="AM73" s="12" t="str">
        <f>IF(squadre!BM12="1v", M12, "-")</f>
        <v>-</v>
      </c>
      <c r="AN73" s="12" t="str">
        <f>IF(squadre!BN12="1v", N12, "-")</f>
        <v>-</v>
      </c>
      <c r="AO73" s="12" t="str">
        <f>IF(squadre!BO12="1v", O12, "-")</f>
        <v>-</v>
      </c>
      <c r="AP73" s="12">
        <f>IF(squadre!BP12="1v", P12, "-")</f>
        <v>6.5</v>
      </c>
      <c r="AQ73" s="12" t="str">
        <f>IF(squadre!BQ12="1v", Q12, "-")</f>
        <v>-</v>
      </c>
      <c r="AR73" s="12" t="str">
        <f>IF(squadre!BR12="1v", R12, "-")</f>
        <v>-</v>
      </c>
      <c r="AS73" s="12" t="str">
        <f>IF(squadre!BS12="1v", S12, "-")</f>
        <v>-</v>
      </c>
      <c r="AT73" s="12" t="str">
        <f>IF(squadre!BT12="1v", T12, "-")</f>
        <v>-</v>
      </c>
      <c r="AU73" s="12" t="str">
        <f>IF(squadre!BU12="1v", U12, "-")</f>
        <v>-</v>
      </c>
      <c r="AV73" s="12" t="str">
        <f>IF(squadre!BV12="1v", V12, "-")</f>
        <v>-</v>
      </c>
      <c r="AY73" s="11">
        <v>10</v>
      </c>
      <c r="AZ73" s="12" t="str">
        <f>IF(squadre!BC11="1p", C11, "-")</f>
        <v>-</v>
      </c>
      <c r="BA73" s="12" t="str">
        <f>IF(squadre!BD12="1p", D12, "-")</f>
        <v>-</v>
      </c>
      <c r="BB73" s="12" t="str">
        <f>IF(squadre!BE12="1p", E12, "-")</f>
        <v>-</v>
      </c>
      <c r="BC73" s="12" t="str">
        <f>IF(squadre!BF12="1p", F12, "-")</f>
        <v>-</v>
      </c>
      <c r="BD73" s="12" t="str">
        <f>IF(squadre!BG12="1p", G12, "-")</f>
        <v>-</v>
      </c>
      <c r="BE73" s="12" t="str">
        <f>IF(squadre!BH12="1p", H12, "-")</f>
        <v>-</v>
      </c>
      <c r="BF73" s="12" t="str">
        <f>IF(squadre!BI12="1p", I12, "-")</f>
        <v>-</v>
      </c>
      <c r="BG73" s="12" t="str">
        <f>IF(squadre!BJ12="1p", J12, "-")</f>
        <v>-</v>
      </c>
      <c r="BH73" s="12" t="str">
        <f>IF(squadre!BK12="1p", K12, "-")</f>
        <v>-</v>
      </c>
      <c r="BI73" s="12">
        <f>IF(squadre!BL12="1p", L12, "-")</f>
        <v>6</v>
      </c>
      <c r="BJ73" s="12" t="str">
        <f>IF(squadre!BM12="1p", M12, "-")</f>
        <v>-</v>
      </c>
      <c r="BK73" s="12" t="str">
        <f>IF(squadre!BN12="1p", N12, "-")</f>
        <v>-</v>
      </c>
      <c r="BL73" s="12">
        <f>IF(squadre!BO12="1p", O12, "-")</f>
        <v>6</v>
      </c>
      <c r="BM73" s="12" t="str">
        <f>IF(squadre!BP12="1p", P12, "-")</f>
        <v>-</v>
      </c>
      <c r="BN73" s="12" t="str">
        <f>IF(squadre!BQ12="1p", Q12, "-")</f>
        <v>-</v>
      </c>
      <c r="BO73" s="12" t="str">
        <f>IF(squadre!BR12="1p", R12, "-")</f>
        <v>-</v>
      </c>
      <c r="BP73" s="12" t="str">
        <f>IF(squadre!BS12="1p", S12, "-")</f>
        <v>-</v>
      </c>
      <c r="BQ73" s="12" t="str">
        <f>IF(squadre!BT12="1p", T12, "-")</f>
        <v>-</v>
      </c>
      <c r="BR73" s="12" t="str">
        <f>IF(squadre!BU12="1p", U12, "-")</f>
        <v>-</v>
      </c>
      <c r="BS73" s="12">
        <f>IF(squadre!BV12="1p", V12, "-")</f>
        <v>4.5</v>
      </c>
      <c r="BV73" s="11">
        <v>10</v>
      </c>
      <c r="BW73" s="12" t="str">
        <f>IF(squadre!BC12="1s", C12, "-")</f>
        <v>-</v>
      </c>
      <c r="BX73" s="12" t="str">
        <f>IF(squadre!BD12="1s", D12, "-")</f>
        <v>-</v>
      </c>
      <c r="BY73" s="12" t="str">
        <f>IF(squadre!BE12="1s", E12, "-")</f>
        <v>-</v>
      </c>
      <c r="BZ73" s="12" t="str">
        <f>IF(squadre!BF12="1s", F12, "-")</f>
        <v>-</v>
      </c>
      <c r="CA73" s="12" t="str">
        <f>IF(squadre!BG12="1s", G12, "-")</f>
        <v>-</v>
      </c>
      <c r="CB73" s="12" t="str">
        <f>IF(squadre!BH12="1s", H12, "-")</f>
        <v>-</v>
      </c>
      <c r="CC73" s="12">
        <f>IF(squadre!BI12="1s", I12, "-")</f>
        <v>6</v>
      </c>
      <c r="CD73" s="12" t="str">
        <f>IF(squadre!BJ12="1s", J12, "-")</f>
        <v>-</v>
      </c>
      <c r="CE73" s="12" t="str">
        <f>IF(squadre!BK12="1s", K12, "-")</f>
        <v>-</v>
      </c>
      <c r="CF73" s="12" t="str">
        <f>IF(squadre!BL12="1s", L12, "-")</f>
        <v>-</v>
      </c>
      <c r="CG73" s="12" t="str">
        <f>IF(squadre!BM12="1s", M12, "-")</f>
        <v>-</v>
      </c>
      <c r="CH73" s="12" t="str">
        <f>IF(squadre!BN12="1s", N12, "-")</f>
        <v>-</v>
      </c>
      <c r="CI73" s="12" t="str">
        <f>IF(squadre!BO12="1s", O12, "-")</f>
        <v>-</v>
      </c>
      <c r="CJ73" s="12" t="str">
        <f>IF(squadre!BP12="1s", P12, "-")</f>
        <v>-</v>
      </c>
      <c r="CK73" s="12" t="str">
        <f>IF(squadre!BQ12="1s", Q12, "-")</f>
        <v>-</v>
      </c>
      <c r="CL73" s="12" t="str">
        <f>IF(squadre!BR12="1s", R12, "-")</f>
        <v>-</v>
      </c>
      <c r="CM73" s="12" t="str">
        <f>IF(squadre!BS12="1s", S12, "-")</f>
        <v>-</v>
      </c>
      <c r="CN73" s="12" t="str">
        <f>IF(squadre!BT12="1s", T12, "-")</f>
        <v>-</v>
      </c>
      <c r="CO73" s="12" t="str">
        <f>IF(squadre!BU12="1s", U12, "-")</f>
        <v>-</v>
      </c>
      <c r="CP73" s="12" t="str">
        <f>IF(squadre!BV12="1s", V12, "-")</f>
        <v>-</v>
      </c>
    </row>
    <row r="74" spans="2:94" x14ac:dyDescent="0.25">
      <c r="B74" s="11">
        <v>11</v>
      </c>
      <c r="C74" s="19" t="str">
        <f>IF(squadre!C13=1, C13, "-")</f>
        <v>-</v>
      </c>
      <c r="D74" s="19">
        <f>IF(squadre!D13=1, D13, "-")</f>
        <v>6</v>
      </c>
      <c r="E74" s="19" t="str">
        <f>IF(squadre!E13=1, E13, "-")</f>
        <v>-</v>
      </c>
      <c r="F74" s="19">
        <f>IF(squadre!F13=1, F13, "-")</f>
        <v>6.5</v>
      </c>
      <c r="G74" s="19" t="str">
        <f>IF(squadre!G13=1, G13, "-")</f>
        <v>-</v>
      </c>
      <c r="H74" s="19">
        <f>IF(squadre!H13=1, H13, "-")</f>
        <v>6</v>
      </c>
      <c r="I74" s="19" t="str">
        <f>IF(squadre!I13=1, I13, "-")</f>
        <v>-</v>
      </c>
      <c r="J74" s="19" t="str">
        <f>IF(squadre!J13=1, J13, "-")</f>
        <v>-</v>
      </c>
      <c r="K74" s="19">
        <f>IF(squadre!K13=1, K13, "-")</f>
        <v>5.5</v>
      </c>
      <c r="L74" s="19" t="str">
        <f>IF(squadre!L13=1, L13, "-")</f>
        <v>-</v>
      </c>
      <c r="M74" s="19">
        <f>IF(squadre!M13=1, M13, "-")</f>
        <v>6</v>
      </c>
      <c r="N74" s="19">
        <f>IF(squadre!N13=1, N13, "-")</f>
        <v>6</v>
      </c>
      <c r="O74" s="19" t="str">
        <f>IF(squadre!O13=1, O13, "-")</f>
        <v>-</v>
      </c>
      <c r="P74" s="19" t="str">
        <f>IF(squadre!P13=1, P13, "-")</f>
        <v>-</v>
      </c>
      <c r="Q74" s="19">
        <f>IF(squadre!Q13=1, Q13, "-")</f>
        <v>6.5</v>
      </c>
      <c r="R74" s="19">
        <f>IF(squadre!R13=1, R13, "-")</f>
        <v>6.5</v>
      </c>
      <c r="S74" s="19">
        <f>IF(squadre!S13=1, S13, "-")</f>
        <v>6</v>
      </c>
      <c r="T74" s="19">
        <f>IF(squadre!T13=1, T13, "-")</f>
        <v>6</v>
      </c>
      <c r="U74" s="19" t="str">
        <f>IF(squadre!U13=1, U13, "-")</f>
        <v>-</v>
      </c>
      <c r="V74" s="19" t="str">
        <f>IF(squadre!V13=1, V13, "-")</f>
        <v>-</v>
      </c>
      <c r="AB74" s="11">
        <v>11</v>
      </c>
      <c r="AC74" s="12" t="str">
        <f>IF(squadre!BC13="1v", C13, "-")</f>
        <v>-</v>
      </c>
      <c r="AD74" s="12" t="str">
        <f>IF(squadre!BD13="1v", D13, "-")</f>
        <v>-</v>
      </c>
      <c r="AE74" s="12" t="str">
        <f>IF(squadre!BE13="1v", E13, "-")</f>
        <v>-</v>
      </c>
      <c r="AF74" s="12">
        <f>IF(squadre!BF13="1v", F13, "-")</f>
        <v>6.5</v>
      </c>
      <c r="AG74" s="12" t="str">
        <f>IF(squadre!BG13="1v", G13, "-")</f>
        <v>-</v>
      </c>
      <c r="AH74" s="12">
        <f>IF(squadre!BH13="1v", H13, "-")</f>
        <v>6</v>
      </c>
      <c r="AI74" s="12" t="str">
        <f>IF(squadre!BI13="1v", I13, "-")</f>
        <v>-</v>
      </c>
      <c r="AJ74" s="12" t="str">
        <f>IF(squadre!BJ13="1v", J13, "-")</f>
        <v>-</v>
      </c>
      <c r="AK74" s="12" t="str">
        <f>IF(squadre!BK13="1v", K13, "-")</f>
        <v>-</v>
      </c>
      <c r="AL74" s="12" t="str">
        <f>IF(squadre!BL13="1v", L13, "-")</f>
        <v>-</v>
      </c>
      <c r="AM74" s="12">
        <f>IF(squadre!BM13="1v", M13, "-")</f>
        <v>6</v>
      </c>
      <c r="AN74" s="12" t="str">
        <f>IF(squadre!BN13="1v", N13, "-")</f>
        <v>-</v>
      </c>
      <c r="AO74" s="12" t="str">
        <f>IF(squadre!BO13="1v", O13, "-")</f>
        <v>-</v>
      </c>
      <c r="AP74" s="12" t="str">
        <f>IF(squadre!BP13="1v", P13, "-")</f>
        <v>-</v>
      </c>
      <c r="AQ74" s="12">
        <f>IF(squadre!BQ13="1v", Q13, "-")</f>
        <v>6.5</v>
      </c>
      <c r="AR74" s="12">
        <f>IF(squadre!BR13="1v", R13, "-")</f>
        <v>6.5</v>
      </c>
      <c r="AS74" s="12" t="str">
        <f>IF(squadre!BS13="1v", S13, "-")</f>
        <v>-</v>
      </c>
      <c r="AT74" s="12">
        <f>IF(squadre!BT13="1v", T13, "-")</f>
        <v>6</v>
      </c>
      <c r="AU74" s="12" t="str">
        <f>IF(squadre!BU13="1v", U13, "-")</f>
        <v>-</v>
      </c>
      <c r="AV74" s="12" t="str">
        <f>IF(squadre!BV13="1v", V13, "-")</f>
        <v>-</v>
      </c>
      <c r="AY74" s="11">
        <v>11</v>
      </c>
      <c r="AZ74" s="12" t="str">
        <f>IF(squadre!BC12="1p", C12, "-")</f>
        <v>-</v>
      </c>
      <c r="BA74" s="12">
        <f>IF(squadre!BD13="1p", D13, "-")</f>
        <v>6</v>
      </c>
      <c r="BB74" s="12" t="str">
        <f>IF(squadre!BE13="1p", E13, "-")</f>
        <v>-</v>
      </c>
      <c r="BC74" s="12" t="str">
        <f>IF(squadre!BF13="1p", F13, "-")</f>
        <v>-</v>
      </c>
      <c r="BD74" s="12" t="str">
        <f>IF(squadre!BG13="1p", G13, "-")</f>
        <v>-</v>
      </c>
      <c r="BE74" s="12" t="str">
        <f>IF(squadre!BH13="1p", H13, "-")</f>
        <v>-</v>
      </c>
      <c r="BF74" s="12" t="str">
        <f>IF(squadre!BI13="1p", I13, "-")</f>
        <v>-</v>
      </c>
      <c r="BG74" s="12" t="str">
        <f>IF(squadre!BJ13="1p", J13, "-")</f>
        <v>-</v>
      </c>
      <c r="BH74" s="12" t="str">
        <f>IF(squadre!BK13="1p", K13, "-")</f>
        <v>-</v>
      </c>
      <c r="BI74" s="12" t="str">
        <f>IF(squadre!BL13="1p", L13, "-")</f>
        <v>-</v>
      </c>
      <c r="BJ74" s="12" t="str">
        <f>IF(squadre!BM13="1p", M13, "-")</f>
        <v>-</v>
      </c>
      <c r="BK74" s="12">
        <f>IF(squadre!BN13="1p", N13, "-")</f>
        <v>6</v>
      </c>
      <c r="BL74" s="12" t="str">
        <f>IF(squadre!BO13="1p", O13, "-")</f>
        <v>-</v>
      </c>
      <c r="BM74" s="12" t="str">
        <f>IF(squadre!BP13="1p", P13, "-")</f>
        <v>-</v>
      </c>
      <c r="BN74" s="12" t="str">
        <f>IF(squadre!BQ13="1p", Q13, "-")</f>
        <v>-</v>
      </c>
      <c r="BO74" s="12" t="str">
        <f>IF(squadre!BR13="1p", R13, "-")</f>
        <v>-</v>
      </c>
      <c r="BP74" s="12" t="str">
        <f>IF(squadre!BS13="1p", S13, "-")</f>
        <v>-</v>
      </c>
      <c r="BQ74" s="12" t="str">
        <f>IF(squadre!BT13="1p", T13, "-")</f>
        <v>-</v>
      </c>
      <c r="BR74" s="12" t="str">
        <f>IF(squadre!BU13="1p", U13, "-")</f>
        <v>-</v>
      </c>
      <c r="BS74" s="12" t="str">
        <f>IF(squadre!BV13="1p", V13, "-")</f>
        <v>-</v>
      </c>
      <c r="BV74" s="11">
        <v>11</v>
      </c>
      <c r="BW74" s="12" t="str">
        <f>IF(squadre!BC13="1s", C13, "-")</f>
        <v>-</v>
      </c>
      <c r="BX74" s="12" t="str">
        <f>IF(squadre!BD13="1s", D13, "-")</f>
        <v>-</v>
      </c>
      <c r="BY74" s="12" t="str">
        <f>IF(squadre!BE13="1s", E13, "-")</f>
        <v>-</v>
      </c>
      <c r="BZ74" s="12" t="str">
        <f>IF(squadre!BF13="1s", F13, "-")</f>
        <v>-</v>
      </c>
      <c r="CA74" s="12" t="str">
        <f>IF(squadre!BG13="1s", G13, "-")</f>
        <v>-</v>
      </c>
      <c r="CB74" s="12" t="str">
        <f>IF(squadre!BH13="1s", H13, "-")</f>
        <v>-</v>
      </c>
      <c r="CC74" s="12" t="str">
        <f>IF(squadre!BI13="1s", I13, "-")</f>
        <v>-</v>
      </c>
      <c r="CD74" s="12" t="str">
        <f>IF(squadre!BJ13="1s", J13, "-")</f>
        <v>-</v>
      </c>
      <c r="CE74" s="12">
        <f>IF(squadre!BK13="1s", K13, "-")</f>
        <v>5.5</v>
      </c>
      <c r="CF74" s="12" t="str">
        <f>IF(squadre!BL13="1s", L13, "-")</f>
        <v>-</v>
      </c>
      <c r="CG74" s="12" t="str">
        <f>IF(squadre!BM13="1s", M13, "-")</f>
        <v>-</v>
      </c>
      <c r="CH74" s="12" t="str">
        <f>IF(squadre!BN13="1s", N13, "-")</f>
        <v>-</v>
      </c>
      <c r="CI74" s="12" t="str">
        <f>IF(squadre!BO13="1s", O13, "-")</f>
        <v>-</v>
      </c>
      <c r="CJ74" s="12" t="str">
        <f>IF(squadre!BP13="1s", P13, "-")</f>
        <v>-</v>
      </c>
      <c r="CK74" s="12" t="str">
        <f>IF(squadre!BQ13="1s", Q13, "-")</f>
        <v>-</v>
      </c>
      <c r="CL74" s="12" t="str">
        <f>IF(squadre!BR13="1s", R13, "-")</f>
        <v>-</v>
      </c>
      <c r="CM74" s="12">
        <f>IF(squadre!BS13="1s", S13, "-")</f>
        <v>6</v>
      </c>
      <c r="CN74" s="12" t="str">
        <f>IF(squadre!BT13="1s", T13, "-")</f>
        <v>-</v>
      </c>
      <c r="CO74" s="12" t="str">
        <f>IF(squadre!BU13="1s", U13, "-")</f>
        <v>-</v>
      </c>
      <c r="CP74" s="12" t="str">
        <f>IF(squadre!BV13="1s", V13, "-")</f>
        <v>-</v>
      </c>
    </row>
    <row r="75" spans="2:94" x14ac:dyDescent="0.25">
      <c r="B75" s="11">
        <v>12</v>
      </c>
      <c r="C75" s="19">
        <f>IF(squadre!C14=1, C14, "-")</f>
        <v>6.5</v>
      </c>
      <c r="D75" s="19" t="str">
        <f>IF(squadre!D14=1, D14, "-")</f>
        <v>-</v>
      </c>
      <c r="E75" s="19">
        <f>IF(squadre!E14=1, E14, "-")</f>
        <v>6</v>
      </c>
      <c r="F75" s="19" t="str">
        <f>IF(squadre!F14=1, F14, "-")</f>
        <v>-</v>
      </c>
      <c r="G75" s="19">
        <f>IF(squadre!G14=1, G14, "-")</f>
        <v>6</v>
      </c>
      <c r="H75" s="19" t="str">
        <f>IF(squadre!H14=1, H14, "-")</f>
        <v>-</v>
      </c>
      <c r="I75" s="19">
        <f>IF(squadre!I14=1, I14, "-")</f>
        <v>6.5</v>
      </c>
      <c r="J75" s="19" t="str">
        <f>IF(squadre!J14=1, J14, "-")</f>
        <v>-</v>
      </c>
      <c r="K75" s="19" t="str">
        <f>IF(squadre!K14=1, K14, "-")</f>
        <v>-</v>
      </c>
      <c r="L75" s="19">
        <f>IF(squadre!L14=1, L14, "-")</f>
        <v>5</v>
      </c>
      <c r="M75" s="19">
        <f>IF(squadre!M14=1, M14, "-")</f>
        <v>6</v>
      </c>
      <c r="N75" s="19" t="str">
        <f>IF(squadre!N14=1, N14, "-")</f>
        <v>-</v>
      </c>
      <c r="O75" s="19">
        <f>IF(squadre!O14=1, O14, "-")</f>
        <v>6</v>
      </c>
      <c r="P75" s="19">
        <f>IF(squadre!P14=1, P14, "-")</f>
        <v>6.5</v>
      </c>
      <c r="Q75" s="19">
        <f>IF(squadre!Q14=1, Q14, "-")</f>
        <v>5</v>
      </c>
      <c r="R75" s="19" t="str">
        <f>IF(squadre!R14=1, R14, "-")</f>
        <v>-</v>
      </c>
      <c r="S75" s="19" t="str">
        <f>IF(squadre!S14=1, S14, "-")</f>
        <v>-</v>
      </c>
      <c r="T75" s="19" t="str">
        <f>IF(squadre!T14=1, T14, "-")</f>
        <v>-</v>
      </c>
      <c r="U75" s="19">
        <f>IF(squadre!U14=1, U14, "-")</f>
        <v>6</v>
      </c>
      <c r="V75" s="19" t="str">
        <f>IF(squadre!V14=1, V14, "-")</f>
        <v>-</v>
      </c>
      <c r="AB75" s="11">
        <v>12</v>
      </c>
      <c r="AC75" s="12">
        <f>IF(squadre!BC14="1v", C14, "-")</f>
        <v>6.5</v>
      </c>
      <c r="AD75" s="12" t="str">
        <f>IF(squadre!BD14="1v", D14, "-")</f>
        <v>-</v>
      </c>
      <c r="AE75" s="12" t="str">
        <f>IF(squadre!BE14="1v", E14, "-")</f>
        <v>-</v>
      </c>
      <c r="AF75" s="12" t="str">
        <f>IF(squadre!BF14="1v", F14, "-")</f>
        <v>-</v>
      </c>
      <c r="AG75" s="12" t="str">
        <f>IF(squadre!BG14="1v", G14, "-")</f>
        <v>-</v>
      </c>
      <c r="AH75" s="12" t="str">
        <f>IF(squadre!BH14="1v", H14, "-")</f>
        <v>-</v>
      </c>
      <c r="AI75" s="12" t="str">
        <f>IF(squadre!BI14="1v", I14, "-")</f>
        <v>-</v>
      </c>
      <c r="AJ75" s="12" t="str">
        <f>IF(squadre!BJ14="1v", J14, "-")</f>
        <v>-</v>
      </c>
      <c r="AK75" s="12" t="str">
        <f>IF(squadre!BK14="1v", K14, "-")</f>
        <v>-</v>
      </c>
      <c r="AL75" s="12">
        <f>IF(squadre!BL14="1v", L14, "-")</f>
        <v>5</v>
      </c>
      <c r="AM75" s="12" t="str">
        <f>IF(squadre!BM14="1v", M14, "-")</f>
        <v>-</v>
      </c>
      <c r="AN75" s="12" t="str">
        <f>IF(squadre!BN14="1v", N14, "-")</f>
        <v>-</v>
      </c>
      <c r="AO75" s="12">
        <f>IF(squadre!BO14="1v", O14, "-")</f>
        <v>6</v>
      </c>
      <c r="AP75" s="12" t="str">
        <f>IF(squadre!BP14="1v", P14, "-")</f>
        <v>-</v>
      </c>
      <c r="AQ75" s="12" t="str">
        <f>IF(squadre!BQ14="1v", Q14, "-")</f>
        <v>-</v>
      </c>
      <c r="AR75" s="12" t="str">
        <f>IF(squadre!BR14="1v", R14, "-")</f>
        <v>-</v>
      </c>
      <c r="AS75" s="12" t="str">
        <f>IF(squadre!BS14="1v", S14, "-")</f>
        <v>-</v>
      </c>
      <c r="AT75" s="12" t="str">
        <f>IF(squadre!BT14="1v", T14, "-")</f>
        <v>-</v>
      </c>
      <c r="AU75" s="12">
        <f>IF(squadre!BU14="1v", U14, "-")</f>
        <v>6</v>
      </c>
      <c r="AV75" s="12" t="str">
        <f>IF(squadre!BV14="1v", V14, "-")</f>
        <v>-</v>
      </c>
      <c r="AY75" s="11">
        <v>12</v>
      </c>
      <c r="AZ75" s="12" t="str">
        <f>IF(squadre!BC13="1p", C13, "-")</f>
        <v>-</v>
      </c>
      <c r="BA75" s="12" t="str">
        <f>IF(squadre!BD14="1p", D14, "-")</f>
        <v>-</v>
      </c>
      <c r="BB75" s="12">
        <f>IF(squadre!BE14="1p", E14, "-")</f>
        <v>6</v>
      </c>
      <c r="BC75" s="12" t="str">
        <f>IF(squadre!BF14="1p", F14, "-")</f>
        <v>-</v>
      </c>
      <c r="BD75" s="12">
        <f>IF(squadre!BG14="1p", G14, "-")</f>
        <v>6</v>
      </c>
      <c r="BE75" s="12" t="str">
        <f>IF(squadre!BH14="1p", H14, "-")</f>
        <v>-</v>
      </c>
      <c r="BF75" s="12" t="str">
        <f>IF(squadre!BI14="1p", I14, "-")</f>
        <v>-</v>
      </c>
      <c r="BG75" s="12" t="str">
        <f>IF(squadre!BJ14="1p", J14, "-")</f>
        <v>-</v>
      </c>
      <c r="BH75" s="12" t="str">
        <f>IF(squadre!BK14="1p", K14, "-")</f>
        <v>-</v>
      </c>
      <c r="BI75" s="12" t="str">
        <f>IF(squadre!BL14="1p", L14, "-")</f>
        <v>-</v>
      </c>
      <c r="BJ75" s="12" t="str">
        <f>IF(squadre!BM14="1p", M14, "-")</f>
        <v>-</v>
      </c>
      <c r="BK75" s="12" t="str">
        <f>IF(squadre!BN14="1p", N14, "-")</f>
        <v>-</v>
      </c>
      <c r="BL75" s="12" t="str">
        <f>IF(squadre!BO14="1p", O14, "-")</f>
        <v>-</v>
      </c>
      <c r="BM75" s="12">
        <f>IF(squadre!BP14="1p", P14, "-")</f>
        <v>6.5</v>
      </c>
      <c r="BN75" s="12" t="str">
        <f>IF(squadre!BQ14="1p", Q14, "-")</f>
        <v>-</v>
      </c>
      <c r="BO75" s="12" t="str">
        <f>IF(squadre!BR14="1p", R14, "-")</f>
        <v>-</v>
      </c>
      <c r="BP75" s="12" t="str">
        <f>IF(squadre!BS14="1p", S14, "-")</f>
        <v>-</v>
      </c>
      <c r="BQ75" s="12" t="str">
        <f>IF(squadre!BT14="1p", T14, "-")</f>
        <v>-</v>
      </c>
      <c r="BR75" s="12" t="str">
        <f>IF(squadre!BU14="1p", U14, "-")</f>
        <v>-</v>
      </c>
      <c r="BS75" s="12" t="str">
        <f>IF(squadre!BV14="1p", V14, "-")</f>
        <v>-</v>
      </c>
      <c r="BV75" s="11">
        <v>12</v>
      </c>
      <c r="BW75" s="12" t="str">
        <f>IF(squadre!BC14="1s", C14, "-")</f>
        <v>-</v>
      </c>
      <c r="BX75" s="12" t="str">
        <f>IF(squadre!BD14="1s", D14, "-")</f>
        <v>-</v>
      </c>
      <c r="BY75" s="12" t="str">
        <f>IF(squadre!BE14="1s", E14, "-")</f>
        <v>-</v>
      </c>
      <c r="BZ75" s="12" t="str">
        <f>IF(squadre!BF14="1s", F14, "-")</f>
        <v>-</v>
      </c>
      <c r="CA75" s="12" t="str">
        <f>IF(squadre!BG14="1s", G14, "-")</f>
        <v>-</v>
      </c>
      <c r="CB75" s="12" t="str">
        <f>IF(squadre!BH14="1s", H14, "-")</f>
        <v>-</v>
      </c>
      <c r="CC75" s="12">
        <f>IF(squadre!BI14="1s", I14, "-")</f>
        <v>6.5</v>
      </c>
      <c r="CD75" s="12" t="str">
        <f>IF(squadre!BJ14="1s", J14, "-")</f>
        <v>-</v>
      </c>
      <c r="CE75" s="12" t="str">
        <f>IF(squadre!BK14="1s", K14, "-")</f>
        <v>-</v>
      </c>
      <c r="CF75" s="12" t="str">
        <f>IF(squadre!BL14="1s", L14, "-")</f>
        <v>-</v>
      </c>
      <c r="CG75" s="12">
        <f>IF(squadre!BM14="1s", M14, "-")</f>
        <v>6</v>
      </c>
      <c r="CH75" s="12" t="str">
        <f>IF(squadre!BN14="1s", N14, "-")</f>
        <v>-</v>
      </c>
      <c r="CI75" s="12" t="str">
        <f>IF(squadre!BO14="1s", O14, "-")</f>
        <v>-</v>
      </c>
      <c r="CJ75" s="12" t="str">
        <f>IF(squadre!BP14="1s", P14, "-")</f>
        <v>-</v>
      </c>
      <c r="CK75" s="12">
        <f>IF(squadre!BQ14="1s", Q14, "-")</f>
        <v>5</v>
      </c>
      <c r="CL75" s="12" t="str">
        <f>IF(squadre!BR14="1s", R14, "-")</f>
        <v>-</v>
      </c>
      <c r="CM75" s="12" t="str">
        <f>IF(squadre!BS14="1s", S14, "-")</f>
        <v>-</v>
      </c>
      <c r="CN75" s="12" t="str">
        <f>IF(squadre!BT14="1s", T14, "-")</f>
        <v>-</v>
      </c>
      <c r="CO75" s="12" t="str">
        <f>IF(squadre!BU14="1s", U14, "-")</f>
        <v>-</v>
      </c>
      <c r="CP75" s="12" t="str">
        <f>IF(squadre!BV14="1s", V14, "-")</f>
        <v>-</v>
      </c>
    </row>
    <row r="76" spans="2:94" x14ac:dyDescent="0.25">
      <c r="B76" s="11">
        <v>13</v>
      </c>
      <c r="C76" s="19" t="str">
        <f>IF(squadre!C15=1, C15, "-")</f>
        <v>-</v>
      </c>
      <c r="D76" s="19">
        <f>IF(squadre!D15=1, D15, "-")</f>
        <v>6</v>
      </c>
      <c r="E76" s="19" t="str">
        <f>IF(squadre!E15=1, E15, "-")</f>
        <v>-</v>
      </c>
      <c r="F76" s="19">
        <f>IF(squadre!F15=1, F15, "-")</f>
        <v>6</v>
      </c>
      <c r="G76" s="19" t="str">
        <f>IF(squadre!G15=1, G15, "-")</f>
        <v>-</v>
      </c>
      <c r="H76" s="19">
        <f>IF(squadre!H15=1, H15, "-")</f>
        <v>6</v>
      </c>
      <c r="I76" s="19" t="str">
        <f>IF(squadre!I15=1, I15, "-")</f>
        <v>-</v>
      </c>
      <c r="J76" s="19">
        <f>IF(squadre!J15=1, J15, "-")</f>
        <v>7.5</v>
      </c>
      <c r="K76" s="19">
        <f>IF(squadre!K15=1, K15, "-")</f>
        <v>6</v>
      </c>
      <c r="L76" s="19" t="str">
        <f>IF(squadre!L15=1, L15, "-")</f>
        <v>-</v>
      </c>
      <c r="M76" s="19" t="str">
        <f>IF(squadre!M15=1, M15, "-")</f>
        <v>-</v>
      </c>
      <c r="N76" s="19">
        <f>IF(squadre!N15=1, N15, "-")</f>
        <v>6</v>
      </c>
      <c r="O76" s="19" t="str">
        <f>IF(squadre!O15=1, O15, "-")</f>
        <v>-</v>
      </c>
      <c r="P76" s="19" t="str">
        <f>IF(squadre!P15=1, P15, "-")</f>
        <v>-</v>
      </c>
      <c r="Q76" s="19" t="str">
        <f>IF(squadre!Q15=1, Q15, "-")</f>
        <v>-</v>
      </c>
      <c r="R76" s="19">
        <f>IF(squadre!R15=1, R15, "-")</f>
        <v>6.5</v>
      </c>
      <c r="S76" s="19">
        <f>IF(squadre!S15=1, S15, "-")</f>
        <v>6.5</v>
      </c>
      <c r="T76" s="19">
        <f>IF(squadre!T15=1, T15, "-")</f>
        <v>7</v>
      </c>
      <c r="U76" s="19" t="str">
        <f>IF(squadre!U15=1, U15, "-")</f>
        <v>-</v>
      </c>
      <c r="V76" s="19">
        <f>IF(squadre!V15=1, V15, "-")</f>
        <v>5.5</v>
      </c>
      <c r="AB76" s="11">
        <v>13</v>
      </c>
      <c r="AC76" s="12" t="str">
        <f>IF(squadre!BC15="1v", C15, "-")</f>
        <v>-</v>
      </c>
      <c r="AD76" s="12">
        <f>IF(squadre!BD15="1v", D15, "-")</f>
        <v>6</v>
      </c>
      <c r="AE76" s="12" t="str">
        <f>IF(squadre!BE15="1v", E15, "-")</f>
        <v>-</v>
      </c>
      <c r="AF76" s="12">
        <f>IF(squadre!BF15="1v", F15, "-")</f>
        <v>6</v>
      </c>
      <c r="AG76" s="12" t="str">
        <f>IF(squadre!BG15="1v", G15, "-")</f>
        <v>-</v>
      </c>
      <c r="AH76" s="12">
        <f>IF(squadre!BH15="1v", H15, "-")</f>
        <v>6</v>
      </c>
      <c r="AI76" s="12" t="str">
        <f>IF(squadre!BI15="1v", I15, "-")</f>
        <v>-</v>
      </c>
      <c r="AJ76" s="12" t="str">
        <f>IF(squadre!BJ15="1v", J15, "-")</f>
        <v>-</v>
      </c>
      <c r="AK76" s="12" t="str">
        <f>IF(squadre!BK15="1v", K15, "-")</f>
        <v>-</v>
      </c>
      <c r="AL76" s="12" t="str">
        <f>IF(squadre!BL15="1v", L15, "-")</f>
        <v>-</v>
      </c>
      <c r="AM76" s="12" t="str">
        <f>IF(squadre!BM15="1v", M15, "-")</f>
        <v>-</v>
      </c>
      <c r="AN76" s="12" t="str">
        <f>IF(squadre!BN15="1v", N15, "-")</f>
        <v>-</v>
      </c>
      <c r="AO76" s="12" t="str">
        <f>IF(squadre!BO15="1v", O15, "-")</f>
        <v>-</v>
      </c>
      <c r="AP76" s="12" t="str">
        <f>IF(squadre!BP15="1v", P15, "-")</f>
        <v>-</v>
      </c>
      <c r="AQ76" s="12" t="str">
        <f>IF(squadre!BQ15="1v", Q15, "-")</f>
        <v>-</v>
      </c>
      <c r="AR76" s="12">
        <f>IF(squadre!BR15="1v", R15, "-")</f>
        <v>6.5</v>
      </c>
      <c r="AS76" s="12">
        <f>IF(squadre!BS15="1v", S15, "-")</f>
        <v>6.5</v>
      </c>
      <c r="AT76" s="12">
        <f>IF(squadre!BT15="1v", T15, "-")</f>
        <v>7</v>
      </c>
      <c r="AU76" s="12" t="str">
        <f>IF(squadre!BU15="1v", U15, "-")</f>
        <v>-</v>
      </c>
      <c r="AV76" s="12" t="str">
        <f>IF(squadre!BV15="1v", V15, "-")</f>
        <v>-</v>
      </c>
      <c r="AY76" s="11">
        <v>13</v>
      </c>
      <c r="AZ76" s="12" t="str">
        <f>IF(squadre!BC14="1p", C14, "-")</f>
        <v>-</v>
      </c>
      <c r="BA76" s="12" t="str">
        <f>IF(squadre!BD15="1p", D15, "-")</f>
        <v>-</v>
      </c>
      <c r="BB76" s="12" t="str">
        <f>IF(squadre!BE15="1p", E15, "-")</f>
        <v>-</v>
      </c>
      <c r="BC76" s="12" t="str">
        <f>IF(squadre!BF15="1p", F15, "-")</f>
        <v>-</v>
      </c>
      <c r="BD76" s="12" t="str">
        <f>IF(squadre!BG15="1p", G15, "-")</f>
        <v>-</v>
      </c>
      <c r="BE76" s="12" t="str">
        <f>IF(squadre!BH15="1p", H15, "-")</f>
        <v>-</v>
      </c>
      <c r="BF76" s="12" t="str">
        <f>IF(squadre!BI15="1p", I15, "-")</f>
        <v>-</v>
      </c>
      <c r="BG76" s="12">
        <f>IF(squadre!BJ15="1p", J15, "-")</f>
        <v>7.5</v>
      </c>
      <c r="BH76" s="12">
        <f>IF(squadre!BK15="1p", K15, "-")</f>
        <v>6</v>
      </c>
      <c r="BI76" s="12" t="str">
        <f>IF(squadre!BL15="1p", L15, "-")</f>
        <v>-</v>
      </c>
      <c r="BJ76" s="12" t="str">
        <f>IF(squadre!BM15="1p", M15, "-")</f>
        <v>-</v>
      </c>
      <c r="BK76" s="12">
        <f>IF(squadre!BN15="1p", N15, "-")</f>
        <v>6</v>
      </c>
      <c r="BL76" s="12" t="str">
        <f>IF(squadre!BO15="1p", O15, "-")</f>
        <v>-</v>
      </c>
      <c r="BM76" s="12" t="str">
        <f>IF(squadre!BP15="1p", P15, "-")</f>
        <v>-</v>
      </c>
      <c r="BN76" s="12" t="str">
        <f>IF(squadre!BQ15="1p", Q15, "-")</f>
        <v>-</v>
      </c>
      <c r="BO76" s="12" t="str">
        <f>IF(squadre!BR15="1p", R15, "-")</f>
        <v>-</v>
      </c>
      <c r="BP76" s="12" t="str">
        <f>IF(squadre!BS15="1p", S15, "-")</f>
        <v>-</v>
      </c>
      <c r="BQ76" s="12" t="str">
        <f>IF(squadre!BT15="1p", T15, "-")</f>
        <v>-</v>
      </c>
      <c r="BR76" s="12" t="str">
        <f>IF(squadre!BU15="1p", U15, "-")</f>
        <v>-</v>
      </c>
      <c r="BS76" s="12">
        <f>IF(squadre!BV15="1p", V15, "-")</f>
        <v>5.5</v>
      </c>
      <c r="BV76" s="11">
        <v>13</v>
      </c>
      <c r="BW76" s="12" t="str">
        <f>IF(squadre!BC15="1s", C15, "-")</f>
        <v>-</v>
      </c>
      <c r="BX76" s="12" t="str">
        <f>IF(squadre!BD15="1s", D15, "-")</f>
        <v>-</v>
      </c>
      <c r="BY76" s="12" t="str">
        <f>IF(squadre!BE15="1s", E15, "-")</f>
        <v>-</v>
      </c>
      <c r="BZ76" s="12" t="str">
        <f>IF(squadre!BF15="1s", F15, "-")</f>
        <v>-</v>
      </c>
      <c r="CA76" s="12" t="str">
        <f>IF(squadre!BG15="1s", G15, "-")</f>
        <v>-</v>
      </c>
      <c r="CB76" s="12" t="str">
        <f>IF(squadre!BH15="1s", H15, "-")</f>
        <v>-</v>
      </c>
      <c r="CC76" s="12" t="str">
        <f>IF(squadre!BI15="1s", I15, "-")</f>
        <v>-</v>
      </c>
      <c r="CD76" s="12" t="str">
        <f>IF(squadre!BJ15="1s", J15, "-")</f>
        <v>-</v>
      </c>
      <c r="CE76" s="12" t="str">
        <f>IF(squadre!BK15="1s", K15, "-")</f>
        <v>-</v>
      </c>
      <c r="CF76" s="12" t="str">
        <f>IF(squadre!BL15="1s", L15, "-")</f>
        <v>-</v>
      </c>
      <c r="CG76" s="12" t="str">
        <f>IF(squadre!BM15="1s", M15, "-")</f>
        <v>-</v>
      </c>
      <c r="CH76" s="12" t="str">
        <f>IF(squadre!BN15="1s", N15, "-")</f>
        <v>-</v>
      </c>
      <c r="CI76" s="12" t="str">
        <f>IF(squadre!BO15="1s", O15, "-")</f>
        <v>-</v>
      </c>
      <c r="CJ76" s="12" t="str">
        <f>IF(squadre!BP15="1s", P15, "-")</f>
        <v>-</v>
      </c>
      <c r="CK76" s="12" t="str">
        <f>IF(squadre!BQ15="1s", Q15, "-")</f>
        <v>-</v>
      </c>
      <c r="CL76" s="12" t="str">
        <f>IF(squadre!BR15="1s", R15, "-")</f>
        <v>-</v>
      </c>
      <c r="CM76" s="12" t="str">
        <f>IF(squadre!BS15="1s", S15, "-")</f>
        <v>-</v>
      </c>
      <c r="CN76" s="12" t="str">
        <f>IF(squadre!BT15="1s", T15, "-")</f>
        <v>-</v>
      </c>
      <c r="CO76" s="12" t="str">
        <f>IF(squadre!BU15="1s", U15, "-")</f>
        <v>-</v>
      </c>
      <c r="CP76" s="12" t="str">
        <f>IF(squadre!BV15="1s", V15, "-")</f>
        <v>-</v>
      </c>
    </row>
    <row r="77" spans="2:94" x14ac:dyDescent="0.25">
      <c r="B77" s="11">
        <v>14</v>
      </c>
      <c r="C77" s="19">
        <f>IF(squadre!C16=1, C16, "-")</f>
        <v>6</v>
      </c>
      <c r="D77" s="19" t="str">
        <f>IF(squadre!D16=1, D16, "-")</f>
        <v>-</v>
      </c>
      <c r="E77" s="19">
        <f>IF(squadre!E16=1, E16, "-")</f>
        <v>6</v>
      </c>
      <c r="F77" s="19" t="str">
        <f>IF(squadre!F16=1, F16, "-")</f>
        <v>-</v>
      </c>
      <c r="G77" s="19">
        <f>IF(squadre!G16=1, G16, "-")</f>
        <v>6.5</v>
      </c>
      <c r="H77" s="19" t="str">
        <f>IF(squadre!H16=1, H16, "-")</f>
        <v>-</v>
      </c>
      <c r="I77" s="19" t="str">
        <f>IF(squadre!I16=1, I16, "-")</f>
        <v>-</v>
      </c>
      <c r="J77" s="19" t="str">
        <f>IF(squadre!J16=1, J16, "-")</f>
        <v>-</v>
      </c>
      <c r="K77" s="19" t="str">
        <f>IF(squadre!K16=1, K16, "-")</f>
        <v>-</v>
      </c>
      <c r="L77" s="19">
        <f>IF(squadre!L16=1, L16, "-")</f>
        <v>6</v>
      </c>
      <c r="M77" s="19">
        <f>IF(squadre!M16=1, M16, "-")</f>
        <v>6</v>
      </c>
      <c r="N77" s="19" t="str">
        <f>IF(squadre!N16=1, N16, "-")</f>
        <v>-</v>
      </c>
      <c r="O77" s="19">
        <f>IF(squadre!O16=1, O16, "-")</f>
        <v>6.5</v>
      </c>
      <c r="P77" s="19">
        <f>IF(squadre!P16=1, P16, "-")</f>
        <v>7</v>
      </c>
      <c r="Q77" s="19">
        <f>IF(squadre!Q16=1, Q16, "-")</f>
        <v>5.5</v>
      </c>
      <c r="R77" s="19" t="str">
        <f>IF(squadre!R16=1, R16, "-")</f>
        <v>-</v>
      </c>
      <c r="S77" s="19">
        <f>IF(squadre!S16=1, S16, "-")</f>
        <v>6.5</v>
      </c>
      <c r="T77" s="19" t="str">
        <f>IF(squadre!T16=1, T16, "-")</f>
        <v>-</v>
      </c>
      <c r="U77" s="19">
        <f>IF(squadre!U16=1, U16, "-")</f>
        <v>6</v>
      </c>
      <c r="V77" s="19" t="str">
        <f>IF(squadre!V16=1, V16, "-")</f>
        <v>-</v>
      </c>
      <c r="AB77" s="11">
        <v>14</v>
      </c>
      <c r="AC77" s="12" t="str">
        <f>IF(squadre!BC16="1v", C16, "-")</f>
        <v>-</v>
      </c>
      <c r="AD77" s="12" t="str">
        <f>IF(squadre!BD16="1v", D16, "-")</f>
        <v>-</v>
      </c>
      <c r="AE77" s="12" t="str">
        <f>IF(squadre!BE16="1v", E16, "-")</f>
        <v>-</v>
      </c>
      <c r="AF77" s="12" t="str">
        <f>IF(squadre!BF16="1v", F16, "-")</f>
        <v>-</v>
      </c>
      <c r="AG77" s="12" t="str">
        <f>IF(squadre!BG16="1v", G16, "-")</f>
        <v>-</v>
      </c>
      <c r="AH77" s="12" t="str">
        <f>IF(squadre!BH16="1v", H16, "-")</f>
        <v>-</v>
      </c>
      <c r="AI77" s="12" t="str">
        <f>IF(squadre!BI16="1v", I16, "-")</f>
        <v>-</v>
      </c>
      <c r="AJ77" s="12" t="str">
        <f>IF(squadre!BJ16="1v", J16, "-")</f>
        <v>-</v>
      </c>
      <c r="AK77" s="12" t="str">
        <f>IF(squadre!BK16="1v", K16, "-")</f>
        <v>-</v>
      </c>
      <c r="AL77" s="12">
        <f>IF(squadre!BL16="1v", L16, "-")</f>
        <v>6</v>
      </c>
      <c r="AM77" s="12">
        <f>IF(squadre!BM16="1v", M16, "-")</f>
        <v>6</v>
      </c>
      <c r="AN77" s="12" t="str">
        <f>IF(squadre!BN16="1v", N16, "-")</f>
        <v>-</v>
      </c>
      <c r="AO77" s="12">
        <f>IF(squadre!BO16="1v", O16, "-")</f>
        <v>6.5</v>
      </c>
      <c r="AP77" s="12">
        <f>IF(squadre!BP16="1v", P16, "-")</f>
        <v>7</v>
      </c>
      <c r="AQ77" s="12" t="str">
        <f>IF(squadre!BQ16="1v", Q16, "-")</f>
        <v>-</v>
      </c>
      <c r="AR77" s="12" t="str">
        <f>IF(squadre!BR16="1v", R16, "-")</f>
        <v>-</v>
      </c>
      <c r="AS77" s="12">
        <f>IF(squadre!BS16="1v", S16, "-")</f>
        <v>6.5</v>
      </c>
      <c r="AT77" s="12" t="str">
        <f>IF(squadre!BT16="1v", T16, "-")</f>
        <v>-</v>
      </c>
      <c r="AU77" s="12" t="str">
        <f>IF(squadre!BU16="1v", U16, "-")</f>
        <v>-</v>
      </c>
      <c r="AV77" s="12" t="str">
        <f>IF(squadre!BV16="1v", V16, "-")</f>
        <v>-</v>
      </c>
      <c r="AY77" s="11">
        <v>14</v>
      </c>
      <c r="AZ77" s="12" t="str">
        <f>IF(squadre!BC15="1p", C15, "-")</f>
        <v>-</v>
      </c>
      <c r="BA77" s="12" t="str">
        <f>IF(squadre!BD16="1p", D16, "-")</f>
        <v>-</v>
      </c>
      <c r="BB77" s="12" t="str">
        <f>IF(squadre!BE16="1p", E16, "-")</f>
        <v>-</v>
      </c>
      <c r="BC77" s="12" t="str">
        <f>IF(squadre!BF16="1p", F16, "-")</f>
        <v>-</v>
      </c>
      <c r="BD77" s="12">
        <f>IF(squadre!BG16="1p", G16, "-")</f>
        <v>6.5</v>
      </c>
      <c r="BE77" s="12" t="str">
        <f>IF(squadre!BH16="1p", H16, "-")</f>
        <v>-</v>
      </c>
      <c r="BF77" s="12" t="str">
        <f>IF(squadre!BI16="1p", I16, "-")</f>
        <v>-</v>
      </c>
      <c r="BG77" s="12" t="str">
        <f>IF(squadre!BJ16="1p", J16, "-")</f>
        <v>-</v>
      </c>
      <c r="BH77" s="12" t="str">
        <f>IF(squadre!BK16="1p", K16, "-")</f>
        <v>-</v>
      </c>
      <c r="BI77" s="12" t="str">
        <f>IF(squadre!BL16="1p", L16, "-")</f>
        <v>-</v>
      </c>
      <c r="BJ77" s="12" t="str">
        <f>IF(squadre!BM16="1p", M16, "-")</f>
        <v>-</v>
      </c>
      <c r="BK77" s="12" t="str">
        <f>IF(squadre!BN16="1p", N16, "-")</f>
        <v>-</v>
      </c>
      <c r="BL77" s="12" t="str">
        <f>IF(squadre!BO16="1p", O16, "-")</f>
        <v>-</v>
      </c>
      <c r="BM77" s="12" t="str">
        <f>IF(squadre!BP16="1p", P16, "-")</f>
        <v>-</v>
      </c>
      <c r="BN77" s="12" t="str">
        <f>IF(squadre!BQ16="1p", Q16, "-")</f>
        <v>-</v>
      </c>
      <c r="BO77" s="12" t="str">
        <f>IF(squadre!BR16="1p", R16, "-")</f>
        <v>-</v>
      </c>
      <c r="BP77" s="12" t="str">
        <f>IF(squadre!BS16="1p", S16, "-")</f>
        <v>-</v>
      </c>
      <c r="BQ77" s="12" t="str">
        <f>IF(squadre!BT16="1p", T16, "-")</f>
        <v>-</v>
      </c>
      <c r="BR77" s="12">
        <f>IF(squadre!BU16="1p", U16, "-")</f>
        <v>6</v>
      </c>
      <c r="BS77" s="12" t="str">
        <f>IF(squadre!BV16="1p", V16, "-")</f>
        <v>-</v>
      </c>
      <c r="BV77" s="11">
        <v>14</v>
      </c>
      <c r="BW77" s="12">
        <f>IF(squadre!BC16="1s", C16, "-")</f>
        <v>6</v>
      </c>
      <c r="BX77" s="12" t="str">
        <f>IF(squadre!BD16="1s", D16, "-")</f>
        <v>-</v>
      </c>
      <c r="BY77" s="12">
        <f>IF(squadre!BE16="1s", E16, "-")</f>
        <v>6</v>
      </c>
      <c r="BZ77" s="12" t="str">
        <f>IF(squadre!BF16="1s", F16, "-")</f>
        <v>-</v>
      </c>
      <c r="CA77" s="12" t="str">
        <f>IF(squadre!BG16="1s", G16, "-")</f>
        <v>-</v>
      </c>
      <c r="CB77" s="12" t="str">
        <f>IF(squadre!BH16="1s", H16, "-")</f>
        <v>-</v>
      </c>
      <c r="CC77" s="12" t="str">
        <f>IF(squadre!BI16="1s", I16, "-")</f>
        <v>-</v>
      </c>
      <c r="CD77" s="12" t="str">
        <f>IF(squadre!BJ16="1s", J16, "-")</f>
        <v>-</v>
      </c>
      <c r="CE77" s="12" t="str">
        <f>IF(squadre!BK16="1s", K16, "-")</f>
        <v>-</v>
      </c>
      <c r="CF77" s="12" t="str">
        <f>IF(squadre!BL16="1s", L16, "-")</f>
        <v>-</v>
      </c>
      <c r="CG77" s="12" t="str">
        <f>IF(squadre!BM16="1s", M16, "-")</f>
        <v>-</v>
      </c>
      <c r="CH77" s="12" t="str">
        <f>IF(squadre!BN16="1s", N16, "-")</f>
        <v>-</v>
      </c>
      <c r="CI77" s="12" t="str">
        <f>IF(squadre!BO16="1s", O16, "-")</f>
        <v>-</v>
      </c>
      <c r="CJ77" s="12" t="str">
        <f>IF(squadre!BP16="1s", P16, "-")</f>
        <v>-</v>
      </c>
      <c r="CK77" s="12">
        <f>IF(squadre!BQ16="1s", Q16, "-")</f>
        <v>5.5</v>
      </c>
      <c r="CL77" s="12" t="str">
        <f>IF(squadre!BR16="1s", R16, "-")</f>
        <v>-</v>
      </c>
      <c r="CM77" s="12" t="str">
        <f>IF(squadre!BS16="1s", S16, "-")</f>
        <v>-</v>
      </c>
      <c r="CN77" s="12" t="str">
        <f>IF(squadre!BT16="1s", T16, "-")</f>
        <v>-</v>
      </c>
      <c r="CO77" s="12" t="str">
        <f>IF(squadre!BU16="1s", U16, "-")</f>
        <v>-</v>
      </c>
      <c r="CP77" s="12" t="str">
        <f>IF(squadre!BV16="1s", V16, "-")</f>
        <v>-</v>
      </c>
    </row>
    <row r="78" spans="2:94" x14ac:dyDescent="0.25">
      <c r="B78" s="11">
        <v>15</v>
      </c>
      <c r="C78" s="19" t="str">
        <f>IF(squadre!C17=1, C17, "-")</f>
        <v>-</v>
      </c>
      <c r="D78" s="19">
        <f>IF(squadre!D17=1, D17, "-")</f>
        <v>5.5</v>
      </c>
      <c r="E78" s="19" t="str">
        <f>IF(squadre!E17=1, E17, "-")</f>
        <v>-</v>
      </c>
      <c r="F78" s="19">
        <f>IF(squadre!F17=1, F17, "-")</f>
        <v>5.5</v>
      </c>
      <c r="G78" s="19" t="str">
        <f>IF(squadre!G17=1, G17, "-")</f>
        <v>-</v>
      </c>
      <c r="H78" s="19">
        <f>IF(squadre!H17=1, H17, "-")</f>
        <v>6</v>
      </c>
      <c r="I78" s="19">
        <f>IF(squadre!I17=1, I17, "-")</f>
        <v>5</v>
      </c>
      <c r="J78" s="19">
        <f>IF(squadre!J17=1, J17, "-")</f>
        <v>6</v>
      </c>
      <c r="K78" s="19">
        <f>IF(squadre!K17=1, K17, "-")</f>
        <v>6</v>
      </c>
      <c r="L78" s="19">
        <f>IF(squadre!L17=1, L17, "-")</f>
        <v>7</v>
      </c>
      <c r="M78" s="19" t="str">
        <f>IF(squadre!M17=1, M17, "-")</f>
        <v>-</v>
      </c>
      <c r="N78" s="19">
        <f>IF(squadre!N17=1, N17, "-")</f>
        <v>6</v>
      </c>
      <c r="O78" s="19" t="str">
        <f>IF(squadre!O17=1, O17, "-")</f>
        <v>-</v>
      </c>
      <c r="P78" s="19" t="str">
        <f>IF(squadre!P17=1, P17, "-")</f>
        <v>-</v>
      </c>
      <c r="Q78" s="19" t="str">
        <f>IF(squadre!Q17=1, Q17, "-")</f>
        <v>-</v>
      </c>
      <c r="R78" s="19" t="str">
        <f>IF(squadre!R17=1, R17, "-")</f>
        <v>-</v>
      </c>
      <c r="S78" s="19" t="str">
        <f>IF(squadre!S17=1, S17, "-")</f>
        <v>-</v>
      </c>
      <c r="T78" s="19">
        <f>IF(squadre!T17=1, T17, "-")</f>
        <v>6.5</v>
      </c>
      <c r="U78" s="19" t="str">
        <f>IF(squadre!U17=1, U17, "-")</f>
        <v>-</v>
      </c>
      <c r="V78" s="19">
        <f>IF(squadre!V17=1, V17, "-")</f>
        <v>6</v>
      </c>
      <c r="AB78" s="11">
        <v>15</v>
      </c>
      <c r="AC78" s="12" t="str">
        <f>IF(squadre!BC17="1v", C17, "-")</f>
        <v>-</v>
      </c>
      <c r="AD78" s="12">
        <f>IF(squadre!BD17="1v", D17, "-")</f>
        <v>5.5</v>
      </c>
      <c r="AE78" s="12" t="str">
        <f>IF(squadre!BE17="1v", E17, "-")</f>
        <v>-</v>
      </c>
      <c r="AF78" s="12" t="str">
        <f>IF(squadre!BF17="1v", F17, "-")</f>
        <v>-</v>
      </c>
      <c r="AG78" s="12" t="str">
        <f>IF(squadre!BG17="1v", G17, "-")</f>
        <v>-</v>
      </c>
      <c r="AH78" s="12" t="str">
        <f>IF(squadre!BH17="1v", H17, "-")</f>
        <v>-</v>
      </c>
      <c r="AI78" s="12" t="str">
        <f>IF(squadre!BI17="1v", I17, "-")</f>
        <v>-</v>
      </c>
      <c r="AJ78" s="12">
        <f>IF(squadre!BJ17="1v", J17, "-")</f>
        <v>6</v>
      </c>
      <c r="AK78" s="12">
        <f>IF(squadre!BK17="1v", K17, "-")</f>
        <v>6</v>
      </c>
      <c r="AL78" s="12">
        <f>IF(squadre!BL17="1v", L17, "-")</f>
        <v>7</v>
      </c>
      <c r="AM78" s="12" t="str">
        <f>IF(squadre!BM17="1v", M17, "-")</f>
        <v>-</v>
      </c>
      <c r="AN78" s="12">
        <f>IF(squadre!BN17="1v", N17, "-")</f>
        <v>6</v>
      </c>
      <c r="AO78" s="12" t="str">
        <f>IF(squadre!BO17="1v", O17, "-")</f>
        <v>-</v>
      </c>
      <c r="AP78" s="12" t="str">
        <f>IF(squadre!BP17="1v", P17, "-")</f>
        <v>-</v>
      </c>
      <c r="AQ78" s="12" t="str">
        <f>IF(squadre!BQ17="1v", Q17, "-")</f>
        <v>-</v>
      </c>
      <c r="AR78" s="12" t="str">
        <f>IF(squadre!BR17="1v", R17, "-")</f>
        <v>-</v>
      </c>
      <c r="AS78" s="12" t="str">
        <f>IF(squadre!BS17="1v", S17, "-")</f>
        <v>-</v>
      </c>
      <c r="AT78" s="12" t="str">
        <f>IF(squadre!BT17="1v", T17, "-")</f>
        <v>-</v>
      </c>
      <c r="AU78" s="12" t="str">
        <f>IF(squadre!BU17="1v", U17, "-")</f>
        <v>-</v>
      </c>
      <c r="AV78" s="12">
        <f>IF(squadre!BV17="1v", V17, "-")</f>
        <v>6</v>
      </c>
      <c r="AY78" s="11">
        <v>15</v>
      </c>
      <c r="AZ78" s="12" t="str">
        <f>IF(squadre!BC16="1p", C16, "-")</f>
        <v>-</v>
      </c>
      <c r="BA78" s="12" t="str">
        <f>IF(squadre!BD17="1p", D17, "-")</f>
        <v>-</v>
      </c>
      <c r="BB78" s="12" t="str">
        <f>IF(squadre!BE17="1p", E17, "-")</f>
        <v>-</v>
      </c>
      <c r="BC78" s="12" t="str">
        <f>IF(squadre!BF17="1p", F17, "-")</f>
        <v>-</v>
      </c>
      <c r="BD78" s="12" t="str">
        <f>IF(squadre!BG17="1p", G17, "-")</f>
        <v>-</v>
      </c>
      <c r="BE78" s="12">
        <f>IF(squadre!BH17="1p", H17, "-")</f>
        <v>6</v>
      </c>
      <c r="BF78" s="12" t="str">
        <f>IF(squadre!BI17="1p", I17, "-")</f>
        <v>-</v>
      </c>
      <c r="BG78" s="12" t="str">
        <f>IF(squadre!BJ17="1p", J17, "-")</f>
        <v>-</v>
      </c>
      <c r="BH78" s="12" t="str">
        <f>IF(squadre!BK17="1p", K17, "-")</f>
        <v>-</v>
      </c>
      <c r="BI78" s="12" t="str">
        <f>IF(squadre!BL17="1p", L17, "-")</f>
        <v>-</v>
      </c>
      <c r="BJ78" s="12" t="str">
        <f>IF(squadre!BM17="1p", M17, "-")</f>
        <v>-</v>
      </c>
      <c r="BK78" s="12" t="str">
        <f>IF(squadre!BN17="1p", N17, "-")</f>
        <v>-</v>
      </c>
      <c r="BL78" s="12" t="str">
        <f>IF(squadre!BO17="1p", O17, "-")</f>
        <v>-</v>
      </c>
      <c r="BM78" s="12" t="str">
        <f>IF(squadre!BP17="1p", P17, "-")</f>
        <v>-</v>
      </c>
      <c r="BN78" s="12" t="str">
        <f>IF(squadre!BQ17="1p", Q17, "-")</f>
        <v>-</v>
      </c>
      <c r="BO78" s="12" t="str">
        <f>IF(squadre!BR17="1p", R17, "-")</f>
        <v>-</v>
      </c>
      <c r="BP78" s="12" t="str">
        <f>IF(squadre!BS17="1p", S17, "-")</f>
        <v>-</v>
      </c>
      <c r="BQ78" s="12" t="str">
        <f>IF(squadre!BT17="1p", T17, "-")</f>
        <v>-</v>
      </c>
      <c r="BR78" s="12" t="str">
        <f>IF(squadre!BU17="1p", U17, "-")</f>
        <v>-</v>
      </c>
      <c r="BS78" s="12" t="str">
        <f>IF(squadre!BV17="1p", V17, "-")</f>
        <v>-</v>
      </c>
      <c r="BV78" s="11">
        <v>15</v>
      </c>
      <c r="BW78" s="12" t="str">
        <f>IF(squadre!BC17="1s", C17, "-")</f>
        <v>-</v>
      </c>
      <c r="BX78" s="12" t="str">
        <f>IF(squadre!BD17="1s", D17, "-")</f>
        <v>-</v>
      </c>
      <c r="BY78" s="12" t="str">
        <f>IF(squadre!BE17="1s", E17, "-")</f>
        <v>-</v>
      </c>
      <c r="BZ78" s="12">
        <f>IF(squadre!BF17="1s", F17, "-")</f>
        <v>5.5</v>
      </c>
      <c r="CA78" s="12" t="str">
        <f>IF(squadre!BG17="1s", G17, "-")</f>
        <v>-</v>
      </c>
      <c r="CB78" s="12" t="str">
        <f>IF(squadre!BH17="1s", H17, "-")</f>
        <v>-</v>
      </c>
      <c r="CC78" s="12">
        <f>IF(squadre!BI17="1s", I17, "-")</f>
        <v>5</v>
      </c>
      <c r="CD78" s="12" t="str">
        <f>IF(squadre!BJ17="1s", J17, "-")</f>
        <v>-</v>
      </c>
      <c r="CE78" s="12" t="str">
        <f>IF(squadre!BK17="1s", K17, "-")</f>
        <v>-</v>
      </c>
      <c r="CF78" s="12" t="str">
        <f>IF(squadre!BL17="1s", L17, "-")</f>
        <v>-</v>
      </c>
      <c r="CG78" s="12" t="str">
        <f>IF(squadre!BM17="1s", M17, "-")</f>
        <v>-</v>
      </c>
      <c r="CH78" s="12" t="str">
        <f>IF(squadre!BN17="1s", N17, "-")</f>
        <v>-</v>
      </c>
      <c r="CI78" s="12" t="str">
        <f>IF(squadre!BO17="1s", O17, "-")</f>
        <v>-</v>
      </c>
      <c r="CJ78" s="12" t="str">
        <f>IF(squadre!BP17="1s", P17, "-")</f>
        <v>-</v>
      </c>
      <c r="CK78" s="12" t="str">
        <f>IF(squadre!BQ17="1s", Q17, "-")</f>
        <v>-</v>
      </c>
      <c r="CL78" s="12" t="str">
        <f>IF(squadre!BR17="1s", R17, "-")</f>
        <v>-</v>
      </c>
      <c r="CM78" s="12" t="str">
        <f>IF(squadre!BS17="1s", S17, "-")</f>
        <v>-</v>
      </c>
      <c r="CN78" s="12">
        <f>IF(squadre!BT17="1s", T17, "-")</f>
        <v>6.5</v>
      </c>
      <c r="CO78" s="12" t="str">
        <f>IF(squadre!BU17="1s", U17, "-")</f>
        <v>-</v>
      </c>
      <c r="CP78" s="12" t="str">
        <f>IF(squadre!BV17="1s", V17, "-")</f>
        <v>-</v>
      </c>
    </row>
    <row r="79" spans="2:94" x14ac:dyDescent="0.25">
      <c r="B79" s="11">
        <v>16</v>
      </c>
      <c r="C79" s="19">
        <f>IF(squadre!C18=1, C18, "-")</f>
        <v>6</v>
      </c>
      <c r="D79" s="19">
        <f>IF(squadre!D18=1, D18, "-")</f>
        <v>6.5</v>
      </c>
      <c r="E79" s="19">
        <f>IF(squadre!E18=1, E18, "-")</f>
        <v>5</v>
      </c>
      <c r="F79" s="19" t="str">
        <f>IF(squadre!F18=1, F18, "-")</f>
        <v>-</v>
      </c>
      <c r="G79" s="19" t="str">
        <f>IF(squadre!G18=1, G18, "-")</f>
        <v>-</v>
      </c>
      <c r="H79" s="19" t="str">
        <f>IF(squadre!H18=1, H18, "-")</f>
        <v>-</v>
      </c>
      <c r="I79" s="19" t="str">
        <f>IF(squadre!I18=1, I18, "-")</f>
        <v>-</v>
      </c>
      <c r="J79" s="19">
        <f>IF(squadre!J18=1, J18, "-")</f>
        <v>7</v>
      </c>
      <c r="K79" s="19" t="str">
        <f>IF(squadre!K18=1, K18, "-")</f>
        <v>-</v>
      </c>
      <c r="L79" s="19" t="str">
        <f>IF(squadre!L18=1, L18, "-")</f>
        <v>-</v>
      </c>
      <c r="M79" s="19" t="str">
        <f>IF(squadre!M18=1, M18, "-")</f>
        <v>-</v>
      </c>
      <c r="N79" s="19" t="str">
        <f>IF(squadre!N18=1, N18, "-")</f>
        <v>-</v>
      </c>
      <c r="O79" s="19">
        <f>IF(squadre!O18=1, O18, "-")</f>
        <v>7</v>
      </c>
      <c r="P79" s="19" t="str">
        <f>IF(squadre!P18=1, P18, "-")</f>
        <v>-</v>
      </c>
      <c r="Q79" s="19">
        <f>IF(squadre!Q18=1, Q18, "-")</f>
        <v>6.5</v>
      </c>
      <c r="R79" s="19">
        <f>IF(squadre!R18=1, R18, "-")</f>
        <v>6.5</v>
      </c>
      <c r="S79" s="19">
        <f>IF(squadre!S18=1, S18, "-")</f>
        <v>6.5</v>
      </c>
      <c r="T79" s="19">
        <f>IF(squadre!T18=1, T18, "-")</f>
        <v>6.5</v>
      </c>
      <c r="U79" s="19">
        <f>IF(squadre!U18=1, U18, "-")</f>
        <v>4.5</v>
      </c>
      <c r="V79" s="19" t="str">
        <f>IF(squadre!V18=1, V18, "-")</f>
        <v>-</v>
      </c>
      <c r="AB79" s="11">
        <v>16</v>
      </c>
      <c r="AC79" s="12">
        <f>IF(squadre!BC18="1v", C18, "-")</f>
        <v>6</v>
      </c>
      <c r="AD79" s="12" t="str">
        <f>IF(squadre!BD18="1v", D18, "-")</f>
        <v>-</v>
      </c>
      <c r="AE79" s="12" t="str">
        <f>IF(squadre!BE18="1v", E18, "-")</f>
        <v>-</v>
      </c>
      <c r="AF79" s="12" t="str">
        <f>IF(squadre!BF18="1v", F18, "-")</f>
        <v>-</v>
      </c>
      <c r="AG79" s="12" t="str">
        <f>IF(squadre!BG18="1v", G18, "-")</f>
        <v>-</v>
      </c>
      <c r="AH79" s="12" t="str">
        <f>IF(squadre!BH18="1v", H18, "-")</f>
        <v>-</v>
      </c>
      <c r="AI79" s="12" t="str">
        <f>IF(squadre!BI18="1v", I18, "-")</f>
        <v>-</v>
      </c>
      <c r="AJ79" s="12">
        <f>IF(squadre!BJ18="1v", J18, "-")</f>
        <v>7</v>
      </c>
      <c r="AK79" s="12" t="str">
        <f>IF(squadre!BK18="1v", K18, "-")</f>
        <v>-</v>
      </c>
      <c r="AL79" s="12" t="str">
        <f>IF(squadre!BL18="1v", L18, "-")</f>
        <v>-</v>
      </c>
      <c r="AM79" s="12" t="str">
        <f>IF(squadre!BM18="1v", M18, "-")</f>
        <v>-</v>
      </c>
      <c r="AN79" s="12" t="str">
        <f>IF(squadre!BN18="1v", N18, "-")</f>
        <v>-</v>
      </c>
      <c r="AO79" s="12" t="str">
        <f>IF(squadre!BO18="1v", O18, "-")</f>
        <v>-</v>
      </c>
      <c r="AP79" s="12" t="str">
        <f>IF(squadre!BP18="1v", P18, "-")</f>
        <v>-</v>
      </c>
      <c r="AQ79" s="12">
        <f>IF(squadre!BQ18="1v", Q18, "-")</f>
        <v>6.5</v>
      </c>
      <c r="AR79" s="12">
        <f>IF(squadre!BR18="1v", R18, "-")</f>
        <v>6.5</v>
      </c>
      <c r="AS79" s="12" t="str">
        <f>IF(squadre!BS18="1v", S18, "-")</f>
        <v>-</v>
      </c>
      <c r="AT79" s="12" t="str">
        <f>IF(squadre!BT18="1v", T18, "-")</f>
        <v>-</v>
      </c>
      <c r="AU79" s="12" t="str">
        <f>IF(squadre!BU18="1v", U18, "-")</f>
        <v>-</v>
      </c>
      <c r="AV79" s="12" t="str">
        <f>IF(squadre!BV18="1v", V18, "-")</f>
        <v>-</v>
      </c>
      <c r="AY79" s="11">
        <v>16</v>
      </c>
      <c r="AZ79" s="12" t="str">
        <f>IF(squadre!BC17="1p", C17, "-")</f>
        <v>-</v>
      </c>
      <c r="BA79" s="12">
        <f>IF(squadre!BD18="1p", D18, "-")</f>
        <v>6.5</v>
      </c>
      <c r="BB79" s="12" t="str">
        <f>IF(squadre!BE18="1p", E18, "-")</f>
        <v>-</v>
      </c>
      <c r="BC79" s="12" t="str">
        <f>IF(squadre!BF18="1p", F18, "-")</f>
        <v>-</v>
      </c>
      <c r="BD79" s="12" t="str">
        <f>IF(squadre!BG18="1p", G18, "-")</f>
        <v>-</v>
      </c>
      <c r="BE79" s="12" t="str">
        <f>IF(squadre!BH18="1p", H18, "-")</f>
        <v>-</v>
      </c>
      <c r="BF79" s="12" t="str">
        <f>IF(squadre!BI18="1p", I18, "-")</f>
        <v>-</v>
      </c>
      <c r="BG79" s="12" t="str">
        <f>IF(squadre!BJ18="1p", J18, "-")</f>
        <v>-</v>
      </c>
      <c r="BH79" s="12" t="str">
        <f>IF(squadre!BK18="1p", K18, "-")</f>
        <v>-</v>
      </c>
      <c r="BI79" s="12" t="str">
        <f>IF(squadre!BL18="1p", L18, "-")</f>
        <v>-</v>
      </c>
      <c r="BJ79" s="12" t="str">
        <f>IF(squadre!BM18="1p", M18, "-")</f>
        <v>-</v>
      </c>
      <c r="BK79" s="12" t="str">
        <f>IF(squadre!BN18="1p", N18, "-")</f>
        <v>-</v>
      </c>
      <c r="BL79" s="12" t="str">
        <f>IF(squadre!BO18="1p", O18, "-")</f>
        <v>-</v>
      </c>
      <c r="BM79" s="12" t="str">
        <f>IF(squadre!BP18="1p", P18, "-")</f>
        <v>-</v>
      </c>
      <c r="BN79" s="12" t="str">
        <f>IF(squadre!BQ18="1p", Q18, "-")</f>
        <v>-</v>
      </c>
      <c r="BO79" s="12" t="str">
        <f>IF(squadre!BR18="1p", R18, "-")</f>
        <v>-</v>
      </c>
      <c r="BP79" s="12" t="str">
        <f>IF(squadre!BS18="1p", S18, "-")</f>
        <v>-</v>
      </c>
      <c r="BQ79" s="12" t="str">
        <f>IF(squadre!BT18="1p", T18, "-")</f>
        <v>-</v>
      </c>
      <c r="BR79" s="12" t="str">
        <f>IF(squadre!BU18="1p", U18, "-")</f>
        <v>-</v>
      </c>
      <c r="BS79" s="12" t="str">
        <f>IF(squadre!BV18="1p", V18, "-")</f>
        <v>-</v>
      </c>
      <c r="BV79" s="11">
        <v>16</v>
      </c>
      <c r="BW79" s="12" t="str">
        <f>IF(squadre!BC18="1s", C18, "-")</f>
        <v>-</v>
      </c>
      <c r="BX79" s="12" t="str">
        <f>IF(squadre!BD18="1s", D18, "-")</f>
        <v>-</v>
      </c>
      <c r="BY79" s="12">
        <f>IF(squadre!BE18="1s", E18, "-")</f>
        <v>5</v>
      </c>
      <c r="BZ79" s="12" t="str">
        <f>IF(squadre!BF18="1s", F18, "-")</f>
        <v>-</v>
      </c>
      <c r="CA79" s="12" t="str">
        <f>IF(squadre!BG18="1s", G18, "-")</f>
        <v>-</v>
      </c>
      <c r="CB79" s="12" t="str">
        <f>IF(squadre!BH18="1s", H18, "-")</f>
        <v>-</v>
      </c>
      <c r="CC79" s="12" t="str">
        <f>IF(squadre!BI18="1s", I18, "-")</f>
        <v>-</v>
      </c>
      <c r="CD79" s="12" t="str">
        <f>IF(squadre!BJ18="1s", J18, "-")</f>
        <v>-</v>
      </c>
      <c r="CE79" s="12" t="str">
        <f>IF(squadre!BK18="1s", K18, "-")</f>
        <v>-</v>
      </c>
      <c r="CF79" s="12" t="str">
        <f>IF(squadre!BL18="1s", L18, "-")</f>
        <v>-</v>
      </c>
      <c r="CG79" s="12" t="str">
        <f>IF(squadre!BM18="1s", M18, "-")</f>
        <v>-</v>
      </c>
      <c r="CH79" s="12" t="str">
        <f>IF(squadre!BN18="1s", N18, "-")</f>
        <v>-</v>
      </c>
      <c r="CI79" s="12">
        <f>IF(squadre!BO18="1s", O18, "-")</f>
        <v>7</v>
      </c>
      <c r="CJ79" s="12" t="str">
        <f>IF(squadre!BP18="1s", P18, "-")</f>
        <v>-</v>
      </c>
      <c r="CK79" s="12" t="str">
        <f>IF(squadre!BQ18="1s", Q18, "-")</f>
        <v>-</v>
      </c>
      <c r="CL79" s="12" t="str">
        <f>IF(squadre!BR18="1s", R18, "-")</f>
        <v>-</v>
      </c>
      <c r="CM79" s="12">
        <f>IF(squadre!BS18="1s", S18, "-")</f>
        <v>6.5</v>
      </c>
      <c r="CN79" s="12">
        <f>IF(squadre!BT18="1s", T18, "-")</f>
        <v>6.5</v>
      </c>
      <c r="CO79" s="12">
        <f>IF(squadre!BU18="1s", U18, "-")</f>
        <v>4.5</v>
      </c>
      <c r="CP79" s="12" t="str">
        <f>IF(squadre!BV18="1s", V18, "-")</f>
        <v>-</v>
      </c>
    </row>
    <row r="80" spans="2:94" x14ac:dyDescent="0.25">
      <c r="B80" s="11">
        <v>17</v>
      </c>
      <c r="C80" s="19" t="str">
        <f>IF(squadre!C19=1, C19, "-")</f>
        <v>-</v>
      </c>
      <c r="D80" s="19" t="str">
        <f>IF(squadre!D19=1, D19, "-")</f>
        <v>-</v>
      </c>
      <c r="E80" s="19" t="str">
        <f>IF(squadre!E19=1, E19, "-")</f>
        <v>-</v>
      </c>
      <c r="F80" s="19">
        <f>IF(squadre!F19=1, F19, "-")</f>
        <v>6</v>
      </c>
      <c r="G80" s="19">
        <f>IF(squadre!G19=1, G19, "-")</f>
        <v>6.5</v>
      </c>
      <c r="H80" s="19">
        <f>IF(squadre!H19=1, H19, "-")</f>
        <v>6.5</v>
      </c>
      <c r="I80" s="19">
        <f>IF(squadre!I19=1, I19, "-")</f>
        <v>5.5</v>
      </c>
      <c r="J80" s="19" t="str">
        <f>IF(squadre!J19=1, J19, "-")</f>
        <v>-</v>
      </c>
      <c r="K80" s="19">
        <f>IF(squadre!K19=1, K19, "-")</f>
        <v>7</v>
      </c>
      <c r="L80" s="19">
        <f>IF(squadre!L19=1, L19, "-")</f>
        <v>7</v>
      </c>
      <c r="M80" s="19">
        <f>IF(squadre!M19=1, M19, "-")</f>
        <v>6</v>
      </c>
      <c r="N80" s="19">
        <f>IF(squadre!N19=1, N19, "-")</f>
        <v>5</v>
      </c>
      <c r="O80" s="19" t="str">
        <f>IF(squadre!O19=1, O19, "-")</f>
        <v>-</v>
      </c>
      <c r="P80" s="19">
        <f>IF(squadre!P19=1, P19, "-")</f>
        <v>6</v>
      </c>
      <c r="Q80" s="19" t="str">
        <f>IF(squadre!Q19=1, Q19, "-")</f>
        <v>-</v>
      </c>
      <c r="R80" s="19" t="str">
        <f>IF(squadre!R19=1, R19, "-")</f>
        <v>-</v>
      </c>
      <c r="S80" s="19" t="str">
        <f>IF(squadre!S19=1, S19, "-")</f>
        <v>-</v>
      </c>
      <c r="T80" s="19" t="str">
        <f>IF(squadre!T19=1, T19, "-")</f>
        <v>-</v>
      </c>
      <c r="U80" s="19" t="str">
        <f>IF(squadre!U19=1, U19, "-")</f>
        <v>-</v>
      </c>
      <c r="V80" s="19">
        <f>IF(squadre!V19=1, V19, "-")</f>
        <v>6</v>
      </c>
      <c r="AB80" s="11">
        <v>17</v>
      </c>
      <c r="AC80" s="12" t="str">
        <f>IF(squadre!BC19="1v", C19, "-")</f>
        <v>-</v>
      </c>
      <c r="AD80" s="12" t="str">
        <f>IF(squadre!BD19="1v", D19, "-")</f>
        <v>-</v>
      </c>
      <c r="AE80" s="12" t="str">
        <f>IF(squadre!BE19="1v", E19, "-")</f>
        <v>-</v>
      </c>
      <c r="AF80" s="12">
        <f>IF(squadre!BF19="1v", F19, "-")</f>
        <v>6</v>
      </c>
      <c r="AG80" s="12">
        <f>IF(squadre!BG19="1v", G19, "-")</f>
        <v>6.5</v>
      </c>
      <c r="AH80" s="12">
        <f>IF(squadre!BH19="1v", H19, "-")</f>
        <v>6.5</v>
      </c>
      <c r="AI80" s="12" t="str">
        <f>IF(squadre!BI19="1v", I19, "-")</f>
        <v>-</v>
      </c>
      <c r="AJ80" s="12" t="str">
        <f>IF(squadre!BJ19="1v", J19, "-")</f>
        <v>-</v>
      </c>
      <c r="AK80" s="12">
        <f>IF(squadre!BK19="1v", K19, "-")</f>
        <v>7</v>
      </c>
      <c r="AL80" s="12">
        <f>IF(squadre!BL19="1v", L19, "-")</f>
        <v>7</v>
      </c>
      <c r="AM80" s="12">
        <f>IF(squadre!BM19="1v", M19, "-")</f>
        <v>6</v>
      </c>
      <c r="AN80" s="12" t="str">
        <f>IF(squadre!BN19="1v", N19, "-")</f>
        <v>-</v>
      </c>
      <c r="AO80" s="12" t="str">
        <f>IF(squadre!BO19="1v", O19, "-")</f>
        <v>-</v>
      </c>
      <c r="AP80" s="12">
        <f>IF(squadre!BP19="1v", P19, "-")</f>
        <v>6</v>
      </c>
      <c r="AQ80" s="12" t="str">
        <f>IF(squadre!BQ19="1v", Q19, "-")</f>
        <v>-</v>
      </c>
      <c r="AR80" s="12" t="str">
        <f>IF(squadre!BR19="1v", R19, "-")</f>
        <v>-</v>
      </c>
      <c r="AS80" s="12" t="str">
        <f>IF(squadre!BS19="1v", S19, "-")</f>
        <v>-</v>
      </c>
      <c r="AT80" s="12" t="str">
        <f>IF(squadre!BT19="1v", T19, "-")</f>
        <v>-</v>
      </c>
      <c r="AU80" s="12" t="str">
        <f>IF(squadre!BU19="1v", U19, "-")</f>
        <v>-</v>
      </c>
      <c r="AV80" s="12" t="str">
        <f>IF(squadre!BV19="1v", V19, "-")</f>
        <v>-</v>
      </c>
      <c r="AY80" s="11">
        <v>17</v>
      </c>
      <c r="AZ80" s="12" t="str">
        <f>IF(squadre!BC18="1p", C18, "-")</f>
        <v>-</v>
      </c>
      <c r="BA80" s="12" t="str">
        <f>IF(squadre!BD19="1p", D19, "-")</f>
        <v>-</v>
      </c>
      <c r="BB80" s="12" t="str">
        <f>IF(squadre!BE19="1p", E19, "-")</f>
        <v>-</v>
      </c>
      <c r="BC80" s="12" t="str">
        <f>IF(squadre!BF19="1p", F19, "-")</f>
        <v>-</v>
      </c>
      <c r="BD80" s="12" t="str">
        <f>IF(squadre!BG19="1p", G19, "-")</f>
        <v>-</v>
      </c>
      <c r="BE80" s="12" t="str">
        <f>IF(squadre!BH19="1p", H19, "-")</f>
        <v>-</v>
      </c>
      <c r="BF80" s="12">
        <f>IF(squadre!BI19="1p", I19, "-")</f>
        <v>5.5</v>
      </c>
      <c r="BG80" s="12" t="str">
        <f>IF(squadre!BJ19="1p", J19, "-")</f>
        <v>-</v>
      </c>
      <c r="BH80" s="12" t="str">
        <f>IF(squadre!BK19="1p", K19, "-")</f>
        <v>-</v>
      </c>
      <c r="BI80" s="12" t="str">
        <f>IF(squadre!BL19="1p", L19, "-")</f>
        <v>-</v>
      </c>
      <c r="BJ80" s="12" t="str">
        <f>IF(squadre!BM19="1p", M19, "-")</f>
        <v>-</v>
      </c>
      <c r="BK80" s="12" t="str">
        <f>IF(squadre!BN19="1p", N19, "-")</f>
        <v>-</v>
      </c>
      <c r="BL80" s="12" t="str">
        <f>IF(squadre!BO19="1p", O19, "-")</f>
        <v>-</v>
      </c>
      <c r="BM80" s="12" t="str">
        <f>IF(squadre!BP19="1p", P19, "-")</f>
        <v>-</v>
      </c>
      <c r="BN80" s="12" t="str">
        <f>IF(squadre!BQ19="1p", Q19, "-")</f>
        <v>-</v>
      </c>
      <c r="BO80" s="12" t="str">
        <f>IF(squadre!BR19="1p", R19, "-")</f>
        <v>-</v>
      </c>
      <c r="BP80" s="12" t="str">
        <f>IF(squadre!BS19="1p", S19, "-")</f>
        <v>-</v>
      </c>
      <c r="BQ80" s="12" t="str">
        <f>IF(squadre!BT19="1p", T19, "-")</f>
        <v>-</v>
      </c>
      <c r="BR80" s="12" t="str">
        <f>IF(squadre!BU19="1p", U19, "-")</f>
        <v>-</v>
      </c>
      <c r="BS80" s="12">
        <f>IF(squadre!BV19="1p", V19, "-")</f>
        <v>6</v>
      </c>
      <c r="BV80" s="11">
        <v>17</v>
      </c>
      <c r="BW80" s="12" t="str">
        <f>IF(squadre!BC19="1s", C19, "-")</f>
        <v>-</v>
      </c>
      <c r="BX80" s="12" t="str">
        <f>IF(squadre!BD19="1s", D19, "-")</f>
        <v>-</v>
      </c>
      <c r="BY80" s="12" t="str">
        <f>IF(squadre!BE19="1s", E19, "-")</f>
        <v>-</v>
      </c>
      <c r="BZ80" s="12" t="str">
        <f>IF(squadre!BF19="1s", F19, "-")</f>
        <v>-</v>
      </c>
      <c r="CA80" s="12" t="str">
        <f>IF(squadre!BG19="1s", G19, "-")</f>
        <v>-</v>
      </c>
      <c r="CB80" s="12" t="str">
        <f>IF(squadre!BH19="1s", H19, "-")</f>
        <v>-</v>
      </c>
      <c r="CC80" s="12" t="str">
        <f>IF(squadre!BI19="1s", I19, "-")</f>
        <v>-</v>
      </c>
      <c r="CD80" s="12" t="str">
        <f>IF(squadre!BJ19="1s", J19, "-")</f>
        <v>-</v>
      </c>
      <c r="CE80" s="12" t="str">
        <f>IF(squadre!BK19="1s", K19, "-")</f>
        <v>-</v>
      </c>
      <c r="CF80" s="12" t="str">
        <f>IF(squadre!BL19="1s", L19, "-")</f>
        <v>-</v>
      </c>
      <c r="CG80" s="12" t="str">
        <f>IF(squadre!BM19="1s", M19, "-")</f>
        <v>-</v>
      </c>
      <c r="CH80" s="12">
        <f>IF(squadre!BN19="1s", N19, "-")</f>
        <v>5</v>
      </c>
      <c r="CI80" s="12" t="str">
        <f>IF(squadre!BO19="1s", O19, "-")</f>
        <v>-</v>
      </c>
      <c r="CJ80" s="12" t="str">
        <f>IF(squadre!BP19="1s", P19, "-")</f>
        <v>-</v>
      </c>
      <c r="CK80" s="12" t="str">
        <f>IF(squadre!BQ19="1s", Q19, "-")</f>
        <v>-</v>
      </c>
      <c r="CL80" s="12" t="str">
        <f>IF(squadre!BR19="1s", R19, "-")</f>
        <v>-</v>
      </c>
      <c r="CM80" s="12" t="str">
        <f>IF(squadre!BS19="1s", S19, "-")</f>
        <v>-</v>
      </c>
      <c r="CN80" s="12" t="str">
        <f>IF(squadre!BT19="1s", T19, "-")</f>
        <v>-</v>
      </c>
      <c r="CO80" s="12" t="str">
        <f>IF(squadre!BU19="1s", U19, "-")</f>
        <v>-</v>
      </c>
      <c r="CP80" s="12" t="str">
        <f>IF(squadre!BV19="1s", V19, "-")</f>
        <v>-</v>
      </c>
    </row>
    <row r="81" spans="2:94" x14ac:dyDescent="0.25">
      <c r="B81" s="11">
        <v>18</v>
      </c>
      <c r="C81" s="19">
        <f>IF(squadre!C20=1, C20, "-")</f>
        <v>5.5</v>
      </c>
      <c r="D81" s="19">
        <f>IF(squadre!D20=1, D20, "-")</f>
        <v>6</v>
      </c>
      <c r="E81" s="19">
        <f>IF(squadre!E20=1, E20, "-")</f>
        <v>7.5</v>
      </c>
      <c r="F81" s="19" t="str">
        <f>IF(squadre!F20=1, F20, "-")</f>
        <v>-</v>
      </c>
      <c r="G81" s="19" t="str">
        <f>IF(squadre!G20=1, G20, "-")</f>
        <v>-</v>
      </c>
      <c r="H81" s="19" t="str">
        <f>IF(squadre!H20=1, H20, "-")</f>
        <v>-</v>
      </c>
      <c r="I81" s="19" t="str">
        <f>IF(squadre!I20=1, I20, "-")</f>
        <v>-</v>
      </c>
      <c r="J81" s="19">
        <f>IF(squadre!J20=1, J20, "-")</f>
        <v>5.5</v>
      </c>
      <c r="K81" s="19" t="str">
        <f>IF(squadre!K20=1, K20, "-")</f>
        <v>-</v>
      </c>
      <c r="L81" s="19" t="str">
        <f>IF(squadre!L20=1, L20, "-")</f>
        <v>-</v>
      </c>
      <c r="M81" s="19" t="str">
        <f>IF(squadre!M20=1, M20, "-")</f>
        <v>-</v>
      </c>
      <c r="N81" s="19" t="str">
        <f>IF(squadre!N20=1, N20, "-")</f>
        <v>-</v>
      </c>
      <c r="O81" s="19">
        <f>IF(squadre!O20=1, O20, "-")</f>
        <v>7</v>
      </c>
      <c r="P81" s="19" t="str">
        <f>IF(squadre!P20=1, P20, "-")</f>
        <v>-</v>
      </c>
      <c r="Q81" s="19">
        <f>IF(squadre!Q20=1, Q20, "-")</f>
        <v>5.5</v>
      </c>
      <c r="R81" s="19">
        <f>IF(squadre!R20=1, R20, "-")</f>
        <v>7</v>
      </c>
      <c r="S81" s="19">
        <f>IF(squadre!S20=1, S20, "-")</f>
        <v>5.5</v>
      </c>
      <c r="T81" s="19">
        <f>IF(squadre!T20=1, T20, "-")</f>
        <v>6</v>
      </c>
      <c r="U81" s="19">
        <f>IF(squadre!U20=1, U20, "-")</f>
        <v>6.5</v>
      </c>
      <c r="V81" s="19" t="str">
        <f>IF(squadre!V20=1, V20, "-")</f>
        <v>-</v>
      </c>
      <c r="AB81" s="11">
        <v>18</v>
      </c>
      <c r="AC81" s="12" t="str">
        <f>IF(squadre!BC20="1v", C20, "-")</f>
        <v>-</v>
      </c>
      <c r="AD81" s="12" t="str">
        <f>IF(squadre!BD20="1v", D20, "-")</f>
        <v>-</v>
      </c>
      <c r="AE81" s="12" t="str">
        <f>IF(squadre!BE20="1v", E20, "-")</f>
        <v>-</v>
      </c>
      <c r="AF81" s="12" t="str">
        <f>IF(squadre!BF20="1v", F20, "-")</f>
        <v>-</v>
      </c>
      <c r="AG81" s="12" t="str">
        <f>IF(squadre!BG20="1v", G20, "-")</f>
        <v>-</v>
      </c>
      <c r="AH81" s="12" t="str">
        <f>IF(squadre!BH20="1v", H20, "-")</f>
        <v>-</v>
      </c>
      <c r="AI81" s="12" t="str">
        <f>IF(squadre!BI20="1v", I20, "-")</f>
        <v>-</v>
      </c>
      <c r="AJ81" s="12" t="str">
        <f>IF(squadre!BJ20="1v", J20, "-")</f>
        <v>-</v>
      </c>
      <c r="AK81" s="12" t="str">
        <f>IF(squadre!BK20="1v", K20, "-")</f>
        <v>-</v>
      </c>
      <c r="AL81" s="12" t="str">
        <f>IF(squadre!BL20="1v", L20, "-")</f>
        <v>-</v>
      </c>
      <c r="AM81" s="12" t="str">
        <f>IF(squadre!BM20="1v", M20, "-")</f>
        <v>-</v>
      </c>
      <c r="AN81" s="12" t="str">
        <f>IF(squadre!BN20="1v", N20, "-")</f>
        <v>-</v>
      </c>
      <c r="AO81" s="12" t="str">
        <f>IF(squadre!BO20="1v", O20, "-")</f>
        <v>-</v>
      </c>
      <c r="AP81" s="12" t="str">
        <f>IF(squadre!BP20="1v", P20, "-")</f>
        <v>-</v>
      </c>
      <c r="AQ81" s="12">
        <f>IF(squadre!BQ20="1v", Q20, "-")</f>
        <v>5.5</v>
      </c>
      <c r="AR81" s="12">
        <f>IF(squadre!BR20="1v", R20, "-")</f>
        <v>7</v>
      </c>
      <c r="AS81" s="12" t="str">
        <f>IF(squadre!BS20="1v", S20, "-")</f>
        <v>-</v>
      </c>
      <c r="AT81" s="12" t="str">
        <f>IF(squadre!BT20="1v", T20, "-")</f>
        <v>-</v>
      </c>
      <c r="AU81" s="12">
        <f>IF(squadre!BU20="1v", U20, "-")</f>
        <v>6.5</v>
      </c>
      <c r="AV81" s="12" t="str">
        <f>IF(squadre!BV20="1v", V20, "-")</f>
        <v>-</v>
      </c>
      <c r="AY81" s="11">
        <v>18</v>
      </c>
      <c r="AZ81" s="12" t="str">
        <f>IF(squadre!BC19="1p", C19, "-")</f>
        <v>-</v>
      </c>
      <c r="BA81" s="12" t="str">
        <f>IF(squadre!BD20="1p", D20, "-")</f>
        <v>-</v>
      </c>
      <c r="BB81" s="12" t="str">
        <f>IF(squadre!BE20="1p", E20, "-")</f>
        <v>-</v>
      </c>
      <c r="BC81" s="12" t="str">
        <f>IF(squadre!BF20="1p", F20, "-")</f>
        <v>-</v>
      </c>
      <c r="BD81" s="12" t="str">
        <f>IF(squadre!BG20="1p", G20, "-")</f>
        <v>-</v>
      </c>
      <c r="BE81" s="12" t="str">
        <f>IF(squadre!BH20="1p", H20, "-")</f>
        <v>-</v>
      </c>
      <c r="BF81" s="12" t="str">
        <f>IF(squadre!BI20="1p", I20, "-")</f>
        <v>-</v>
      </c>
      <c r="BG81" s="12">
        <f>IF(squadre!BJ20="1p", J20, "-")</f>
        <v>5.5</v>
      </c>
      <c r="BH81" s="12" t="str">
        <f>IF(squadre!BK20="1p", K20, "-")</f>
        <v>-</v>
      </c>
      <c r="BI81" s="12" t="str">
        <f>IF(squadre!BL20="1p", L20, "-")</f>
        <v>-</v>
      </c>
      <c r="BJ81" s="12" t="str">
        <f>IF(squadre!BM20="1p", M20, "-")</f>
        <v>-</v>
      </c>
      <c r="BK81" s="12" t="str">
        <f>IF(squadre!BN20="1p", N20, "-")</f>
        <v>-</v>
      </c>
      <c r="BL81" s="12" t="str">
        <f>IF(squadre!BO20="1p", O20, "-")</f>
        <v>-</v>
      </c>
      <c r="BM81" s="12" t="str">
        <f>IF(squadre!BP20="1p", P20, "-")</f>
        <v>-</v>
      </c>
      <c r="BN81" s="12" t="str">
        <f>IF(squadre!BQ20="1p", Q20, "-")</f>
        <v>-</v>
      </c>
      <c r="BO81" s="12" t="str">
        <f>IF(squadre!BR20="1p", R20, "-")</f>
        <v>-</v>
      </c>
      <c r="BP81" s="12" t="str">
        <f>IF(squadre!BS20="1p", S20, "-")</f>
        <v>-</v>
      </c>
      <c r="BQ81" s="12" t="str">
        <f>IF(squadre!BT20="1p", T20, "-")</f>
        <v>-</v>
      </c>
      <c r="BR81" s="12" t="str">
        <f>IF(squadre!BU20="1p", U20, "-")</f>
        <v>-</v>
      </c>
      <c r="BS81" s="12" t="str">
        <f>IF(squadre!BV20="1p", V20, "-")</f>
        <v>-</v>
      </c>
      <c r="BV81" s="11">
        <v>18</v>
      </c>
      <c r="BW81" s="12" t="str">
        <f>IF(squadre!BC20="1s", C20, "-")</f>
        <v>-</v>
      </c>
      <c r="BX81" s="12">
        <f>IF(squadre!BD20="1s", D20, "-")</f>
        <v>6</v>
      </c>
      <c r="BY81" s="12">
        <f>IF(squadre!BE20="1s", E20, "-")</f>
        <v>7.5</v>
      </c>
      <c r="BZ81" s="12" t="str">
        <f>IF(squadre!BF20="1s", F20, "-")</f>
        <v>-</v>
      </c>
      <c r="CA81" s="12" t="str">
        <f>IF(squadre!BG20="1s", G20, "-")</f>
        <v>-</v>
      </c>
      <c r="CB81" s="12" t="str">
        <f>IF(squadre!BH20="1s", H20, "-")</f>
        <v>-</v>
      </c>
      <c r="CC81" s="12" t="str">
        <f>IF(squadre!BI20="1s", I20, "-")</f>
        <v>-</v>
      </c>
      <c r="CD81" s="12" t="str">
        <f>IF(squadre!BJ20="1s", J20, "-")</f>
        <v>-</v>
      </c>
      <c r="CE81" s="12" t="str">
        <f>IF(squadre!BK20="1s", K20, "-")</f>
        <v>-</v>
      </c>
      <c r="CF81" s="12" t="str">
        <f>IF(squadre!BL20="1s", L20, "-")</f>
        <v>-</v>
      </c>
      <c r="CG81" s="12" t="str">
        <f>IF(squadre!BM20="1s", M20, "-")</f>
        <v>-</v>
      </c>
      <c r="CH81" s="12" t="str">
        <f>IF(squadre!BN20="1s", N20, "-")</f>
        <v>-</v>
      </c>
      <c r="CI81" s="12">
        <f>IF(squadre!BO20="1s", O20, "-")</f>
        <v>7</v>
      </c>
      <c r="CJ81" s="12" t="str">
        <f>IF(squadre!BP20="1s", P20, "-")</f>
        <v>-</v>
      </c>
      <c r="CK81" s="12" t="str">
        <f>IF(squadre!BQ20="1s", Q20, "-")</f>
        <v>-</v>
      </c>
      <c r="CL81" s="12" t="str">
        <f>IF(squadre!BR20="1s", R20, "-")</f>
        <v>-</v>
      </c>
      <c r="CM81" s="12">
        <f>IF(squadre!BS20="1s", S20, "-")</f>
        <v>5.5</v>
      </c>
      <c r="CN81" s="12">
        <f>IF(squadre!BT20="1s", T20, "-")</f>
        <v>6</v>
      </c>
      <c r="CO81" s="12" t="str">
        <f>IF(squadre!BU20="1s", U20, "-")</f>
        <v>-</v>
      </c>
      <c r="CP81" s="12" t="str">
        <f>IF(squadre!BV20="1s", V20, "-")</f>
        <v>-</v>
      </c>
    </row>
    <row r="82" spans="2:94" x14ac:dyDescent="0.25">
      <c r="B82" s="11">
        <v>19</v>
      </c>
      <c r="C82" s="19" t="str">
        <f>IF(squadre!C21=1, C21, "-")</f>
        <v>-</v>
      </c>
      <c r="D82" s="19" t="str">
        <f>IF(squadre!D21=1, D21, "-")</f>
        <v>-</v>
      </c>
      <c r="E82" s="19" t="str">
        <f>IF(squadre!E21=1, E21, "-")</f>
        <v>-</v>
      </c>
      <c r="F82" s="19">
        <f>IF(squadre!F21=1, F21, "-")</f>
        <v>6</v>
      </c>
      <c r="G82" s="19">
        <f>IF(squadre!G21=1, G21, "-")</f>
        <v>6.5</v>
      </c>
      <c r="H82" s="19">
        <f>IF(squadre!H21=1, H21, "-")</f>
        <v>6</v>
      </c>
      <c r="I82" s="19">
        <f>IF(squadre!I21=1, I21, "-")</f>
        <v>6.5</v>
      </c>
      <c r="J82" s="19" t="str">
        <f>IF(squadre!J21=1, J21, "-")</f>
        <v>-</v>
      </c>
      <c r="K82" s="19">
        <f>IF(squadre!K21=1, K21, "-")</f>
        <v>4.5</v>
      </c>
      <c r="L82" s="19">
        <f>IF(squadre!L21=1, L21, "-")</f>
        <v>6.5</v>
      </c>
      <c r="M82" s="19">
        <f>IF(squadre!M21=1, M21, "-")</f>
        <v>6.5</v>
      </c>
      <c r="N82" s="19">
        <f>IF(squadre!N21=1, N21, "-")</f>
        <v>6.5</v>
      </c>
      <c r="O82" s="19" t="str">
        <f>IF(squadre!O21=1, O21, "-")</f>
        <v>-</v>
      </c>
      <c r="P82" s="19">
        <f>IF(squadre!P21=1, P21, "-")</f>
        <v>7</v>
      </c>
      <c r="Q82" s="19" t="str">
        <f>IF(squadre!Q21=1, Q21, "-")</f>
        <v>-</v>
      </c>
      <c r="R82" s="19" t="str">
        <f>IF(squadre!R21=1, R21, "-")</f>
        <v>-</v>
      </c>
      <c r="S82" s="19" t="str">
        <f>IF(squadre!S21=1, S21, "-")</f>
        <v>-</v>
      </c>
      <c r="T82" s="19" t="str">
        <f>IF(squadre!T21=1, T21, "-")</f>
        <v>-</v>
      </c>
      <c r="U82" s="19" t="str">
        <f>IF(squadre!U21=1, U21, "-")</f>
        <v>-</v>
      </c>
      <c r="V82" s="19">
        <f>IF(squadre!V21=1, V21, "-")</f>
        <v>7</v>
      </c>
      <c r="AB82" s="11">
        <v>19</v>
      </c>
      <c r="AC82" s="12" t="str">
        <f>IF(squadre!BC21="1v", C21, "-")</f>
        <v>-</v>
      </c>
      <c r="AD82" s="12" t="str">
        <f>IF(squadre!BD21="1v", D21, "-")</f>
        <v>-</v>
      </c>
      <c r="AE82" s="12" t="str">
        <f>IF(squadre!BE21="1v", E21, "-")</f>
        <v>-</v>
      </c>
      <c r="AF82" s="12" t="str">
        <f>IF(squadre!BF21="1v", F21, "-")</f>
        <v>-</v>
      </c>
      <c r="AG82" s="12">
        <f>IF(squadre!BG21="1v", G21, "-")</f>
        <v>6.5</v>
      </c>
      <c r="AH82" s="12" t="str">
        <f>IF(squadre!BH21="1v", H21, "-")</f>
        <v>-</v>
      </c>
      <c r="AI82" s="12">
        <f>IF(squadre!BI21="1v", I21, "-")</f>
        <v>6.5</v>
      </c>
      <c r="AJ82" s="12" t="str">
        <f>IF(squadre!BJ21="1v", J21, "-")</f>
        <v>-</v>
      </c>
      <c r="AK82" s="12" t="str">
        <f>IF(squadre!BK21="1v", K21, "-")</f>
        <v>-</v>
      </c>
      <c r="AL82" s="12">
        <f>IF(squadre!BL21="1v", L21, "-")</f>
        <v>6.5</v>
      </c>
      <c r="AM82" s="12">
        <f>IF(squadre!BM21="1v", M21, "-")</f>
        <v>6.5</v>
      </c>
      <c r="AN82" s="12">
        <f>IF(squadre!BN21="1v", N21, "-")</f>
        <v>6.5</v>
      </c>
      <c r="AO82" s="12" t="str">
        <f>IF(squadre!BO21="1v", O21, "-")</f>
        <v>-</v>
      </c>
      <c r="AP82" s="12">
        <f>IF(squadre!BP21="1v", P21, "-")</f>
        <v>7</v>
      </c>
      <c r="AQ82" s="12" t="str">
        <f>IF(squadre!BQ21="1v", Q21, "-")</f>
        <v>-</v>
      </c>
      <c r="AR82" s="12" t="str">
        <f>IF(squadre!BR21="1v", R21, "-")</f>
        <v>-</v>
      </c>
      <c r="AS82" s="12" t="str">
        <f>IF(squadre!BS21="1v", S21, "-")</f>
        <v>-</v>
      </c>
      <c r="AT82" s="12" t="str">
        <f>IF(squadre!BT21="1v", T21, "-")</f>
        <v>-</v>
      </c>
      <c r="AU82" s="12" t="str">
        <f>IF(squadre!BU21="1v", U21, "-")</f>
        <v>-</v>
      </c>
      <c r="AV82" s="12">
        <f>IF(squadre!BV21="1v", V21, "-")</f>
        <v>7</v>
      </c>
      <c r="AY82" s="11">
        <v>19</v>
      </c>
      <c r="AZ82" s="12">
        <f>IF(squadre!BC20="1p", C20, "-")</f>
        <v>5.5</v>
      </c>
      <c r="BA82" s="12" t="str">
        <f>IF(squadre!BD21="1p", D21, "-")</f>
        <v>-</v>
      </c>
      <c r="BB82" s="12" t="str">
        <f>IF(squadre!BE21="1p", E21, "-")</f>
        <v>-</v>
      </c>
      <c r="BC82" s="12">
        <f>IF(squadre!BF21="1p", F21, "-")</f>
        <v>6</v>
      </c>
      <c r="BD82" s="12" t="str">
        <f>IF(squadre!BG21="1p", G21, "-")</f>
        <v>-</v>
      </c>
      <c r="BE82" s="12" t="str">
        <f>IF(squadre!BH21="1p", H21, "-")</f>
        <v>-</v>
      </c>
      <c r="BF82" s="12" t="str">
        <f>IF(squadre!BI21="1p", I21, "-")</f>
        <v>-</v>
      </c>
      <c r="BG82" s="12" t="str">
        <f>IF(squadre!BJ21="1p", J21, "-")</f>
        <v>-</v>
      </c>
      <c r="BH82" s="12" t="str">
        <f>IF(squadre!BK21="1p", K21, "-")</f>
        <v>-</v>
      </c>
      <c r="BI82" s="12" t="str">
        <f>IF(squadre!BL21="1p", L21, "-")</f>
        <v>-</v>
      </c>
      <c r="BJ82" s="12" t="str">
        <f>IF(squadre!BM21="1p", M21, "-")</f>
        <v>-</v>
      </c>
      <c r="BK82" s="12" t="str">
        <f>IF(squadre!BN21="1p", N21, "-")</f>
        <v>-</v>
      </c>
      <c r="BL82" s="12" t="str">
        <f>IF(squadre!BO21="1p", O21, "-")</f>
        <v>-</v>
      </c>
      <c r="BM82" s="12" t="str">
        <f>IF(squadre!BP21="1p", P21, "-")</f>
        <v>-</v>
      </c>
      <c r="BN82" s="12" t="str">
        <f>IF(squadre!BQ21="1p", Q21, "-")</f>
        <v>-</v>
      </c>
      <c r="BO82" s="12" t="str">
        <f>IF(squadre!BR21="1p", R21, "-")</f>
        <v>-</v>
      </c>
      <c r="BP82" s="12" t="str">
        <f>IF(squadre!BS21="1p", S21, "-")</f>
        <v>-</v>
      </c>
      <c r="BQ82" s="12" t="str">
        <f>IF(squadre!BT21="1p", T21, "-")</f>
        <v>-</v>
      </c>
      <c r="BR82" s="12" t="str">
        <f>IF(squadre!BU21="1p", U21, "-")</f>
        <v>-</v>
      </c>
      <c r="BS82" s="12" t="str">
        <f>IF(squadre!BV21="1p", V21, "-")</f>
        <v>-</v>
      </c>
      <c r="BV82" s="11">
        <v>19</v>
      </c>
      <c r="BW82" s="12" t="str">
        <f>IF(squadre!BC21="1s", C21, "-")</f>
        <v>-</v>
      </c>
      <c r="BX82" s="12" t="str">
        <f>IF(squadre!BD21="1s", D21, "-")</f>
        <v>-</v>
      </c>
      <c r="BY82" s="12" t="str">
        <f>IF(squadre!BE21="1s", E21, "-")</f>
        <v>-</v>
      </c>
      <c r="BZ82" s="12" t="str">
        <f>IF(squadre!BF21="1s", F21, "-")</f>
        <v>-</v>
      </c>
      <c r="CA82" s="12" t="str">
        <f>IF(squadre!BG21="1s", G21, "-")</f>
        <v>-</v>
      </c>
      <c r="CB82" s="12">
        <f>IF(squadre!BH21="1s", H21, "-")</f>
        <v>6</v>
      </c>
      <c r="CC82" s="12" t="str">
        <f>IF(squadre!BI21="1s", I21, "-")</f>
        <v>-</v>
      </c>
      <c r="CD82" s="12" t="str">
        <f>IF(squadre!BJ21="1s", J21, "-")</f>
        <v>-</v>
      </c>
      <c r="CE82" s="12">
        <f>IF(squadre!BK21="1s", K21, "-")</f>
        <v>4.5</v>
      </c>
      <c r="CF82" s="12" t="str">
        <f>IF(squadre!BL21="1s", L21, "-")</f>
        <v>-</v>
      </c>
      <c r="CG82" s="12" t="str">
        <f>IF(squadre!BM21="1s", M21, "-")</f>
        <v>-</v>
      </c>
      <c r="CH82" s="12" t="str">
        <f>IF(squadre!BN21="1s", N21, "-")</f>
        <v>-</v>
      </c>
      <c r="CI82" s="12" t="str">
        <f>IF(squadre!BO21="1s", O21, "-")</f>
        <v>-</v>
      </c>
      <c r="CJ82" s="12" t="str">
        <f>IF(squadre!BP21="1s", P21, "-")</f>
        <v>-</v>
      </c>
      <c r="CK82" s="12" t="str">
        <f>IF(squadre!BQ21="1s", Q21, "-")</f>
        <v>-</v>
      </c>
      <c r="CL82" s="12" t="str">
        <f>IF(squadre!BR21="1s", R21, "-")</f>
        <v>-</v>
      </c>
      <c r="CM82" s="12" t="str">
        <f>IF(squadre!BS21="1s", S21, "-")</f>
        <v>-</v>
      </c>
      <c r="CN82" s="12" t="str">
        <f>IF(squadre!BT21="1s", T21, "-")</f>
        <v>-</v>
      </c>
      <c r="CO82" s="12" t="str">
        <f>IF(squadre!BU21="1s", U21, "-")</f>
        <v>-</v>
      </c>
      <c r="CP82" s="12" t="str">
        <f>IF(squadre!BV21="1s", V21, "-")</f>
        <v>-</v>
      </c>
    </row>
    <row r="83" spans="2:94" x14ac:dyDescent="0.25">
      <c r="B83" s="11">
        <v>20</v>
      </c>
      <c r="C83" s="19" t="str">
        <f>IF(squadre!C22=1, C22, "-")</f>
        <v>-</v>
      </c>
      <c r="D83" s="19">
        <f>IF(squadre!D22=1, D22, "-")</f>
        <v>6.5</v>
      </c>
      <c r="E83" s="19">
        <f>IF(squadre!E22=1, E22, "-")</f>
        <v>6.5</v>
      </c>
      <c r="F83" s="19">
        <f>IF(squadre!F22=1, F22, "-")</f>
        <v>6.5</v>
      </c>
      <c r="G83" s="19" t="str">
        <f>IF(squadre!G22=1, G22, "-")</f>
        <v>-</v>
      </c>
      <c r="H83" s="19" t="str">
        <f>IF(squadre!H22=1, H22, "-")</f>
        <v>-</v>
      </c>
      <c r="I83" s="19" t="str">
        <f>IF(squadre!I22=1, I22, "-")</f>
        <v>-</v>
      </c>
      <c r="J83" s="19">
        <f>IF(squadre!J22=1, J22, "-")</f>
        <v>6</v>
      </c>
      <c r="K83" s="19" t="str">
        <f>IF(squadre!K22=1, K22, "-")</f>
        <v>-</v>
      </c>
      <c r="L83" s="19">
        <f>IF(squadre!L22=1, L22, "-")</f>
        <v>6</v>
      </c>
      <c r="M83" s="19" t="str">
        <f>IF(squadre!M22=1, M22, "-")</f>
        <v>-</v>
      </c>
      <c r="N83" s="19">
        <f>IF(squadre!N22=1, N22, "-")</f>
        <v>6</v>
      </c>
      <c r="O83" s="19" t="str">
        <f>IF(squadre!O22=1, O22, "-")</f>
        <v>-</v>
      </c>
      <c r="P83" s="19">
        <f>IF(squadre!P22=1, P22, "-")</f>
        <v>7</v>
      </c>
      <c r="Q83" s="19" t="str">
        <f>IF(squadre!Q22=1, Q22, "-")</f>
        <v>-</v>
      </c>
      <c r="R83" s="19" t="str">
        <f>IF(squadre!R22=1, R22, "-")</f>
        <v>-</v>
      </c>
      <c r="S83" s="19">
        <f>IF(squadre!S22=1, S22, "-")</f>
        <v>6.5</v>
      </c>
      <c r="T83" s="19" t="str">
        <f>IF(squadre!T22=1, T22, "-")</f>
        <v>-</v>
      </c>
      <c r="U83" s="19">
        <f>IF(squadre!U22=1, U22, "-")</f>
        <v>7</v>
      </c>
      <c r="V83" s="19">
        <f>IF(squadre!V22=1, V22, "-")</f>
        <v>6</v>
      </c>
      <c r="AB83" s="11">
        <v>20</v>
      </c>
      <c r="AC83" s="12" t="str">
        <f>IF(squadre!BC22="1v", C22, "-")</f>
        <v>-</v>
      </c>
      <c r="AD83" s="12">
        <f>IF(squadre!BD22="1v", D22, "-")</f>
        <v>6.5</v>
      </c>
      <c r="AE83" s="12">
        <f>IF(squadre!BE22="1v", E22, "-")</f>
        <v>6.5</v>
      </c>
      <c r="AF83" s="12">
        <f>IF(squadre!BF22="1v", F22, "-")</f>
        <v>6.5</v>
      </c>
      <c r="AG83" s="12" t="str">
        <f>IF(squadre!BG22="1v", G22, "-")</f>
        <v>-</v>
      </c>
      <c r="AH83" s="12" t="str">
        <f>IF(squadre!BH22="1v", H22, "-")</f>
        <v>-</v>
      </c>
      <c r="AI83" s="12" t="str">
        <f>IF(squadre!BI22="1v", I22, "-")</f>
        <v>-</v>
      </c>
      <c r="AJ83" s="12">
        <f>IF(squadre!BJ22="1v", J22, "-")</f>
        <v>6</v>
      </c>
      <c r="AK83" s="12" t="str">
        <f>IF(squadre!BK22="1v", K22, "-")</f>
        <v>-</v>
      </c>
      <c r="AL83" s="12">
        <f>IF(squadre!BL22="1v", L22, "-")</f>
        <v>6</v>
      </c>
      <c r="AM83" s="12" t="str">
        <f>IF(squadre!BM22="1v", M22, "-")</f>
        <v>-</v>
      </c>
      <c r="AN83" s="12">
        <f>IF(squadre!BN22="1v", N22, "-")</f>
        <v>6</v>
      </c>
      <c r="AO83" s="12" t="str">
        <f>IF(squadre!BO22="1v", O22, "-")</f>
        <v>-</v>
      </c>
      <c r="AP83" s="12" t="str">
        <f>IF(squadre!BP22="1v", P22, "-")</f>
        <v>-</v>
      </c>
      <c r="AQ83" s="12" t="str">
        <f>IF(squadre!BQ22="1v", Q22, "-")</f>
        <v>-</v>
      </c>
      <c r="AR83" s="12" t="str">
        <f>IF(squadre!BR22="1v", R22, "-")</f>
        <v>-</v>
      </c>
      <c r="AS83" s="12" t="str">
        <f>IF(squadre!BS22="1v", S22, "-")</f>
        <v>-</v>
      </c>
      <c r="AT83" s="12" t="str">
        <f>IF(squadre!BT22="1v", T22, "-")</f>
        <v>-</v>
      </c>
      <c r="AU83" s="12">
        <f>IF(squadre!BU22="1v", U22, "-")</f>
        <v>7</v>
      </c>
      <c r="AV83" s="12">
        <f>IF(squadre!BV22="1v", V22, "-")</f>
        <v>6</v>
      </c>
      <c r="AY83" s="11">
        <v>20</v>
      </c>
      <c r="AZ83" s="12" t="str">
        <f>IF(squadre!BC21="1p", C21, "-")</f>
        <v>-</v>
      </c>
      <c r="BA83" s="12" t="str">
        <f>IF(squadre!BD22="1p", D22, "-")</f>
        <v>-</v>
      </c>
      <c r="BB83" s="12" t="str">
        <f>IF(squadre!BE22="1p", E22, "-")</f>
        <v>-</v>
      </c>
      <c r="BC83" s="12" t="str">
        <f>IF(squadre!BF22="1p", F22, "-")</f>
        <v>-</v>
      </c>
      <c r="BD83" s="12" t="str">
        <f>IF(squadre!BG22="1p", G22, "-")</f>
        <v>-</v>
      </c>
      <c r="BE83" s="12" t="str">
        <f>IF(squadre!BH22="1p", H22, "-")</f>
        <v>-</v>
      </c>
      <c r="BF83" s="12" t="str">
        <f>IF(squadre!BI22="1p", I22, "-")</f>
        <v>-</v>
      </c>
      <c r="BG83" s="12" t="str">
        <f>IF(squadre!BJ22="1p", J22, "-")</f>
        <v>-</v>
      </c>
      <c r="BH83" s="12" t="str">
        <f>IF(squadre!BK22="1p", K22, "-")</f>
        <v>-</v>
      </c>
      <c r="BI83" s="12" t="str">
        <f>IF(squadre!BL22="1p", L22, "-")</f>
        <v>-</v>
      </c>
      <c r="BJ83" s="12" t="str">
        <f>IF(squadre!BM22="1p", M22, "-")</f>
        <v>-</v>
      </c>
      <c r="BK83" s="12" t="str">
        <f>IF(squadre!BN22="1p", N22, "-")</f>
        <v>-</v>
      </c>
      <c r="BL83" s="12" t="str">
        <f>IF(squadre!BO22="1p", O22, "-")</f>
        <v>-</v>
      </c>
      <c r="BM83" s="12">
        <f>IF(squadre!BP22="1p", P22, "-")</f>
        <v>7</v>
      </c>
      <c r="BN83" s="12" t="str">
        <f>IF(squadre!BQ22="1p", Q22, "-")</f>
        <v>-</v>
      </c>
      <c r="BO83" s="12" t="str">
        <f>IF(squadre!BR22="1p", R22, "-")</f>
        <v>-</v>
      </c>
      <c r="BP83" s="12">
        <f>IF(squadre!BS22="1p", S22, "-")</f>
        <v>6.5</v>
      </c>
      <c r="BQ83" s="12" t="str">
        <f>IF(squadre!BT22="1p", T22, "-")</f>
        <v>-</v>
      </c>
      <c r="BR83" s="12" t="str">
        <f>IF(squadre!BU22="1p", U22, "-")</f>
        <v>-</v>
      </c>
      <c r="BS83" s="12" t="str">
        <f>IF(squadre!BV22="1p", V22, "-")</f>
        <v>-</v>
      </c>
      <c r="BV83" s="11">
        <v>20</v>
      </c>
      <c r="BW83" s="12" t="str">
        <f>IF(squadre!BC22="1s", C22, "-")</f>
        <v>-</v>
      </c>
      <c r="BX83" s="12" t="str">
        <f>IF(squadre!BD22="1s", D22, "-")</f>
        <v>-</v>
      </c>
      <c r="BY83" s="12" t="str">
        <f>IF(squadre!BE22="1s", E22, "-")</f>
        <v>-</v>
      </c>
      <c r="BZ83" s="12" t="str">
        <f>IF(squadre!BF22="1s", F22, "-")</f>
        <v>-</v>
      </c>
      <c r="CA83" s="12" t="str">
        <f>IF(squadre!BG22="1s", G22, "-")</f>
        <v>-</v>
      </c>
      <c r="CB83" s="12" t="str">
        <f>IF(squadre!BH22="1s", H22, "-")</f>
        <v>-</v>
      </c>
      <c r="CC83" s="12" t="str">
        <f>IF(squadre!BI22="1s", I22, "-")</f>
        <v>-</v>
      </c>
      <c r="CD83" s="12" t="str">
        <f>IF(squadre!BJ22="1s", J22, "-")</f>
        <v>-</v>
      </c>
      <c r="CE83" s="12" t="str">
        <f>IF(squadre!BK22="1s", K22, "-")</f>
        <v>-</v>
      </c>
      <c r="CF83" s="12" t="str">
        <f>IF(squadre!BL22="1s", L22, "-")</f>
        <v>-</v>
      </c>
      <c r="CG83" s="12" t="str">
        <f>IF(squadre!BM22="1s", M22, "-")</f>
        <v>-</v>
      </c>
      <c r="CH83" s="12" t="str">
        <f>IF(squadre!BN22="1s", N22, "-")</f>
        <v>-</v>
      </c>
      <c r="CI83" s="12" t="str">
        <f>IF(squadre!BO22="1s", O22, "-")</f>
        <v>-</v>
      </c>
      <c r="CJ83" s="12" t="str">
        <f>IF(squadre!BP22="1s", P22, "-")</f>
        <v>-</v>
      </c>
      <c r="CK83" s="12" t="str">
        <f>IF(squadre!BQ22="1s", Q22, "-")</f>
        <v>-</v>
      </c>
      <c r="CL83" s="12" t="str">
        <f>IF(squadre!BR22="1s", R22, "-")</f>
        <v>-</v>
      </c>
      <c r="CM83" s="12" t="str">
        <f>IF(squadre!BS22="1s", S22, "-")</f>
        <v>-</v>
      </c>
      <c r="CN83" s="12" t="str">
        <f>IF(squadre!BT22="1s", T22, "-")</f>
        <v>-</v>
      </c>
      <c r="CO83" s="12" t="str">
        <f>IF(squadre!BU22="1s", U22, "-")</f>
        <v>-</v>
      </c>
      <c r="CP83" s="12" t="str">
        <f>IF(squadre!BV22="1s", V22, "-")</f>
        <v>-</v>
      </c>
    </row>
    <row r="84" spans="2:94" x14ac:dyDescent="0.25">
      <c r="B84" s="11">
        <v>21</v>
      </c>
      <c r="C84" s="19">
        <f>IF(squadre!C23=1, C23, "-")</f>
        <v>6</v>
      </c>
      <c r="D84" s="19" t="str">
        <f>IF(squadre!D23=1, D23, "-")</f>
        <v>-</v>
      </c>
      <c r="E84" s="19" t="str">
        <f>IF(squadre!E23=1, E23, "-")</f>
        <v>-</v>
      </c>
      <c r="F84" s="19" t="str">
        <f>IF(squadre!F23=1, F23, "-")</f>
        <v>-</v>
      </c>
      <c r="G84" s="19">
        <f>IF(squadre!G23=1, G23, "-")</f>
        <v>6</v>
      </c>
      <c r="H84" s="19">
        <f>IF(squadre!H23=1, H23, "-")</f>
        <v>7</v>
      </c>
      <c r="I84" s="19">
        <f>IF(squadre!I23=1, I23, "-")</f>
        <v>6</v>
      </c>
      <c r="J84" s="19" t="str">
        <f>IF(squadre!J23=1, J23, "-")</f>
        <v>-</v>
      </c>
      <c r="K84" s="19">
        <f>IF(squadre!K23=1, K23, "-")</f>
        <v>6</v>
      </c>
      <c r="L84" s="19" t="str">
        <f>IF(squadre!L23=1, L23, "-")</f>
        <v>-</v>
      </c>
      <c r="M84" s="19">
        <f>IF(squadre!M23=1, M23, "-")</f>
        <v>6</v>
      </c>
      <c r="N84" s="19" t="str">
        <f>IF(squadre!N23=1, N23, "-")</f>
        <v>-</v>
      </c>
      <c r="O84" s="19">
        <f>IF(squadre!O23=1, O23, "-")</f>
        <v>6</v>
      </c>
      <c r="P84" s="19" t="str">
        <f>IF(squadre!P23=1, P23, "-")</f>
        <v>-</v>
      </c>
      <c r="Q84" s="19">
        <f>IF(squadre!Q23=1, Q23, "-")</f>
        <v>6</v>
      </c>
      <c r="R84" s="19">
        <f>IF(squadre!R23=1, R23, "-")</f>
        <v>5.5</v>
      </c>
      <c r="S84" s="19" t="str">
        <f>IF(squadre!S23=1, S23, "-")</f>
        <v>-</v>
      </c>
      <c r="T84" s="19">
        <f>IF(squadre!T23=1, T23, "-")</f>
        <v>6.5</v>
      </c>
      <c r="U84" s="19" t="str">
        <f>IF(squadre!U23=1, U23, "-")</f>
        <v>-</v>
      </c>
      <c r="V84" s="19" t="str">
        <f>IF(squadre!V23=1, V23, "-")</f>
        <v>-</v>
      </c>
      <c r="AB84" s="11">
        <v>21</v>
      </c>
      <c r="AC84" s="12" t="str">
        <f>IF(squadre!BC23="1v", C23, "-")</f>
        <v>-</v>
      </c>
      <c r="AD84" s="12" t="str">
        <f>IF(squadre!BD23="1v", D23, "-")</f>
        <v>-</v>
      </c>
      <c r="AE84" s="12" t="str">
        <f>IF(squadre!BE23="1v", E23, "-")</f>
        <v>-</v>
      </c>
      <c r="AF84" s="12" t="str">
        <f>IF(squadre!BF23="1v", F23, "-")</f>
        <v>-</v>
      </c>
      <c r="AG84" s="12" t="str">
        <f>IF(squadre!BG23="1v", G23, "-")</f>
        <v>-</v>
      </c>
      <c r="AH84" s="12" t="str">
        <f>IF(squadre!BH23="1v", H23, "-")</f>
        <v>-</v>
      </c>
      <c r="AI84" s="12" t="str">
        <f>IF(squadre!BI23="1v", I23, "-")</f>
        <v>-</v>
      </c>
      <c r="AJ84" s="12" t="str">
        <f>IF(squadre!BJ23="1v", J23, "-")</f>
        <v>-</v>
      </c>
      <c r="AK84" s="12">
        <f>IF(squadre!BK23="1v", K23, "-")</f>
        <v>6</v>
      </c>
      <c r="AL84" s="12" t="str">
        <f>IF(squadre!BL23="1v", L23, "-")</f>
        <v>-</v>
      </c>
      <c r="AM84" s="12">
        <f>IF(squadre!BM23="1v", M23, "-")</f>
        <v>6</v>
      </c>
      <c r="AN84" s="12" t="str">
        <f>IF(squadre!BN23="1v", N23, "-")</f>
        <v>-</v>
      </c>
      <c r="AO84" s="12" t="str">
        <f>IF(squadre!BO23="1v", O23, "-")</f>
        <v>-</v>
      </c>
      <c r="AP84" s="12" t="str">
        <f>IF(squadre!BP23="1v", P23, "-")</f>
        <v>-</v>
      </c>
      <c r="AQ84" s="12" t="str">
        <f>IF(squadre!BQ23="1v", Q23, "-")</f>
        <v>-</v>
      </c>
      <c r="AR84" s="12" t="str">
        <f>IF(squadre!BR23="1v", R23, "-")</f>
        <v>-</v>
      </c>
      <c r="AS84" s="12" t="str">
        <f>IF(squadre!BS23="1v", S23, "-")</f>
        <v>-</v>
      </c>
      <c r="AT84" s="12">
        <f>IF(squadre!BT23="1v", T23, "-")</f>
        <v>6.5</v>
      </c>
      <c r="AU84" s="12" t="str">
        <f>IF(squadre!BU23="1v", U23, "-")</f>
        <v>-</v>
      </c>
      <c r="AV84" s="12" t="str">
        <f>IF(squadre!BV23="1v", V23, "-")</f>
        <v>-</v>
      </c>
      <c r="AY84" s="11">
        <v>21</v>
      </c>
      <c r="AZ84" s="12" t="str">
        <f>IF(squadre!BC22="1p", C22, "-")</f>
        <v>-</v>
      </c>
      <c r="BA84" s="12" t="str">
        <f>IF(squadre!BD23="1p", D23, "-")</f>
        <v>-</v>
      </c>
      <c r="BB84" s="12" t="str">
        <f>IF(squadre!BE23="1p", E23, "-")</f>
        <v>-</v>
      </c>
      <c r="BC84" s="12" t="str">
        <f>IF(squadre!BF23="1p", F23, "-")</f>
        <v>-</v>
      </c>
      <c r="BD84" s="12">
        <f>IF(squadre!BG23="1p", G23, "-")</f>
        <v>6</v>
      </c>
      <c r="BE84" s="12">
        <f>IF(squadre!BH23="1p", H23, "-")</f>
        <v>7</v>
      </c>
      <c r="BF84" s="12" t="str">
        <f>IF(squadre!BI23="1p", I23, "-")</f>
        <v>-</v>
      </c>
      <c r="BG84" s="12" t="str">
        <f>IF(squadre!BJ23="1p", J23, "-")</f>
        <v>-</v>
      </c>
      <c r="BH84" s="12" t="str">
        <f>IF(squadre!BK23="1p", K23, "-")</f>
        <v>-</v>
      </c>
      <c r="BI84" s="12" t="str">
        <f>IF(squadre!BL23="1p", L23, "-")</f>
        <v>-</v>
      </c>
      <c r="BJ84" s="12" t="str">
        <f>IF(squadre!BM23="1p", M23, "-")</f>
        <v>-</v>
      </c>
      <c r="BK84" s="12" t="str">
        <f>IF(squadre!BN23="1p", N23, "-")</f>
        <v>-</v>
      </c>
      <c r="BL84" s="12">
        <f>IF(squadre!BO23="1p", O23, "-")</f>
        <v>6</v>
      </c>
      <c r="BM84" s="12" t="str">
        <f>IF(squadre!BP23="1p", P23, "-")</f>
        <v>-</v>
      </c>
      <c r="BN84" s="12" t="str">
        <f>IF(squadre!BQ23="1p", Q23, "-")</f>
        <v>-</v>
      </c>
      <c r="BO84" s="12">
        <f>IF(squadre!BR23="1p", R23, "-")</f>
        <v>5.5</v>
      </c>
      <c r="BP84" s="12" t="str">
        <f>IF(squadre!BS23="1p", S23, "-")</f>
        <v>-</v>
      </c>
      <c r="BQ84" s="12" t="str">
        <f>IF(squadre!BT23="1p", T23, "-")</f>
        <v>-</v>
      </c>
      <c r="BR84" s="12" t="str">
        <f>IF(squadre!BU23="1p", U23, "-")</f>
        <v>-</v>
      </c>
      <c r="BS84" s="12" t="str">
        <f>IF(squadre!BV23="1p", V23, "-")</f>
        <v>-</v>
      </c>
      <c r="BV84" s="11">
        <v>21</v>
      </c>
      <c r="BW84" s="12" t="str">
        <f>IF(squadre!BC23="1s", C23, "-")</f>
        <v>-</v>
      </c>
      <c r="BX84" s="12" t="str">
        <f>IF(squadre!BD23="1s", D23, "-")</f>
        <v>-</v>
      </c>
      <c r="BY84" s="12" t="str">
        <f>IF(squadre!BE23="1s", E23, "-")</f>
        <v>-</v>
      </c>
      <c r="BZ84" s="12" t="str">
        <f>IF(squadre!BF23="1s", F23, "-")</f>
        <v>-</v>
      </c>
      <c r="CA84" s="12" t="str">
        <f>IF(squadre!BG23="1s", G23, "-")</f>
        <v>-</v>
      </c>
      <c r="CB84" s="12" t="str">
        <f>IF(squadre!BH23="1s", H23, "-")</f>
        <v>-</v>
      </c>
      <c r="CC84" s="12">
        <f>IF(squadre!BI23="1s", I23, "-")</f>
        <v>6</v>
      </c>
      <c r="CD84" s="12" t="str">
        <f>IF(squadre!BJ23="1s", J23, "-")</f>
        <v>-</v>
      </c>
      <c r="CE84" s="12" t="str">
        <f>IF(squadre!BK23="1s", K23, "-")</f>
        <v>-</v>
      </c>
      <c r="CF84" s="12" t="str">
        <f>IF(squadre!BL23="1s", L23, "-")</f>
        <v>-</v>
      </c>
      <c r="CG84" s="12" t="str">
        <f>IF(squadre!BM23="1s", M23, "-")</f>
        <v>-</v>
      </c>
      <c r="CH84" s="12" t="str">
        <f>IF(squadre!BN23="1s", N23, "-")</f>
        <v>-</v>
      </c>
      <c r="CI84" s="12" t="str">
        <f>IF(squadre!BO23="1s", O23, "-")</f>
        <v>-</v>
      </c>
      <c r="CJ84" s="12" t="str">
        <f>IF(squadre!BP23="1s", P23, "-")</f>
        <v>-</v>
      </c>
      <c r="CK84" s="12">
        <f>IF(squadre!BQ23="1s", Q23, "-")</f>
        <v>6</v>
      </c>
      <c r="CL84" s="12" t="str">
        <f>IF(squadre!BR23="1s", R23, "-")</f>
        <v>-</v>
      </c>
      <c r="CM84" s="12" t="str">
        <f>IF(squadre!BS23="1s", S23, "-")</f>
        <v>-</v>
      </c>
      <c r="CN84" s="12" t="str">
        <f>IF(squadre!BT23="1s", T23, "-")</f>
        <v>-</v>
      </c>
      <c r="CO84" s="12" t="str">
        <f>IF(squadre!BU23="1s", U23, "-")</f>
        <v>-</v>
      </c>
      <c r="CP84" s="12" t="str">
        <f>IF(squadre!BV23="1s", V23, "-")</f>
        <v>-</v>
      </c>
    </row>
    <row r="85" spans="2:94" x14ac:dyDescent="0.25">
      <c r="B85" s="11">
        <v>22</v>
      </c>
      <c r="C85" s="19">
        <f>IF(squadre!C24=1, C24, "-")</f>
        <v>6</v>
      </c>
      <c r="D85" s="19">
        <f>IF(squadre!D24=1, D24, "-")</f>
        <v>5</v>
      </c>
      <c r="E85" s="19">
        <f>IF(squadre!E24=1, E24, "-")</f>
        <v>6</v>
      </c>
      <c r="F85" s="19">
        <f>IF(squadre!F24=1, F24, "-")</f>
        <v>6</v>
      </c>
      <c r="G85" s="19" t="str">
        <f>IF(squadre!G24=1, G24, "-")</f>
        <v>-</v>
      </c>
      <c r="H85" s="19" t="str">
        <f>IF(squadre!H24=1, H24, "-")</f>
        <v>-</v>
      </c>
      <c r="I85" s="19" t="str">
        <f>IF(squadre!I24=1, I24, "-")</f>
        <v>-</v>
      </c>
      <c r="J85" s="19">
        <f>IF(squadre!J24=1, J24, "-")</f>
        <v>7</v>
      </c>
      <c r="K85" s="19">
        <f>IF(squadre!K24=1, K24, "-")</f>
        <v>6</v>
      </c>
      <c r="L85" s="19">
        <f>IF(squadre!L24=1, L24, "-")</f>
        <v>6</v>
      </c>
      <c r="M85" s="19" t="str">
        <f>IF(squadre!M24=1, M24, "-")</f>
        <v>-</v>
      </c>
      <c r="N85" s="19" t="str">
        <f>IF(squadre!N24=1, N24, "-")</f>
        <v>-</v>
      </c>
      <c r="O85" s="19" t="str">
        <f>IF(squadre!O24=1, O24, "-")</f>
        <v>-</v>
      </c>
      <c r="P85" s="19">
        <f>IF(squadre!P24=1, P24, "-")</f>
        <v>7.5</v>
      </c>
      <c r="Q85" s="19" t="str">
        <f>IF(squadre!Q24=1, Q24, "-")</f>
        <v>-</v>
      </c>
      <c r="R85" s="19" t="str">
        <f>IF(squadre!R24=1, R24, "-")</f>
        <v>-</v>
      </c>
      <c r="S85" s="19">
        <f>IF(squadre!S24=1, S24, "-")</f>
        <v>6</v>
      </c>
      <c r="T85" s="19" t="str">
        <f>IF(squadre!T24=1, T24, "-")</f>
        <v>-</v>
      </c>
      <c r="U85" s="19" t="str">
        <f>IF(squadre!U24=1, U24, "-")</f>
        <v>-</v>
      </c>
      <c r="V85" s="19">
        <f>IF(squadre!V24=1, V24, "-")</f>
        <v>6.5</v>
      </c>
      <c r="AB85" s="11">
        <v>22</v>
      </c>
      <c r="AC85" s="12" t="str">
        <f>IF(squadre!BC24="1v", C24, "-")</f>
        <v>-</v>
      </c>
      <c r="AD85" s="12" t="str">
        <f>IF(squadre!BD24="1v", D24, "-")</f>
        <v>-</v>
      </c>
      <c r="AE85" s="12" t="str">
        <f>IF(squadre!BE24="1v", E24, "-")</f>
        <v>-</v>
      </c>
      <c r="AF85" s="12">
        <f>IF(squadre!BF24="1v", F24, "-")</f>
        <v>6</v>
      </c>
      <c r="AG85" s="12" t="str">
        <f>IF(squadre!BG24="1v", G24, "-")</f>
        <v>-</v>
      </c>
      <c r="AH85" s="12" t="str">
        <f>IF(squadre!BH24="1v", H24, "-")</f>
        <v>-</v>
      </c>
      <c r="AI85" s="12" t="str">
        <f>IF(squadre!BI24="1v", I24, "-")</f>
        <v>-</v>
      </c>
      <c r="AJ85" s="12" t="str">
        <f>IF(squadre!BJ24="1v", J24, "-")</f>
        <v>-</v>
      </c>
      <c r="AK85" s="12" t="str">
        <f>IF(squadre!BK24="1v", K24, "-")</f>
        <v>-</v>
      </c>
      <c r="AL85" s="12" t="str">
        <f>IF(squadre!BL24="1v", L24, "-")</f>
        <v>-</v>
      </c>
      <c r="AM85" s="12" t="str">
        <f>IF(squadre!BM24="1v", M24, "-")</f>
        <v>-</v>
      </c>
      <c r="AN85" s="12" t="str">
        <f>IF(squadre!BN24="1v", N24, "-")</f>
        <v>-</v>
      </c>
      <c r="AO85" s="12" t="str">
        <f>IF(squadre!BO24="1v", O24, "-")</f>
        <v>-</v>
      </c>
      <c r="AP85" s="12" t="str">
        <f>IF(squadre!BP24="1v", P24, "-")</f>
        <v>-</v>
      </c>
      <c r="AQ85" s="12" t="str">
        <f>IF(squadre!BQ24="1v", Q24, "-")</f>
        <v>-</v>
      </c>
      <c r="AR85" s="12" t="str">
        <f>IF(squadre!BR24="1v", R24, "-")</f>
        <v>-</v>
      </c>
      <c r="AS85" s="12">
        <f>IF(squadre!BS24="1v", S24, "-")</f>
        <v>6</v>
      </c>
      <c r="AT85" s="12" t="str">
        <f>IF(squadre!BT24="1v", T24, "-")</f>
        <v>-</v>
      </c>
      <c r="AU85" s="12" t="str">
        <f>IF(squadre!BU24="1v", U24, "-")</f>
        <v>-</v>
      </c>
      <c r="AV85" s="12">
        <f>IF(squadre!BV24="1v", V24, "-")</f>
        <v>6.5</v>
      </c>
      <c r="AY85" s="11">
        <v>22</v>
      </c>
      <c r="AZ85" s="12">
        <f>IF(squadre!BC23="1p", C23, "-")</f>
        <v>6</v>
      </c>
      <c r="BA85" s="12">
        <f>IF(squadre!BD24="1p", D24, "-")</f>
        <v>5</v>
      </c>
      <c r="BB85" s="12">
        <f>IF(squadre!BE24="1p", E24, "-")</f>
        <v>6</v>
      </c>
      <c r="BC85" s="12" t="str">
        <f>IF(squadre!BF24="1p", F24, "-")</f>
        <v>-</v>
      </c>
      <c r="BD85" s="12" t="str">
        <f>IF(squadre!BG24="1p", G24, "-")</f>
        <v>-</v>
      </c>
      <c r="BE85" s="12" t="str">
        <f>IF(squadre!BH24="1p", H24, "-")</f>
        <v>-</v>
      </c>
      <c r="BF85" s="12" t="str">
        <f>IF(squadre!BI24="1p", I24, "-")</f>
        <v>-</v>
      </c>
      <c r="BG85" s="12">
        <f>IF(squadre!BJ24="1p", J24, "-")</f>
        <v>7</v>
      </c>
      <c r="BH85" s="12">
        <f>IF(squadre!BK24="1p", K24, "-")</f>
        <v>6</v>
      </c>
      <c r="BI85" s="12" t="str">
        <f>IF(squadre!BL24="1p", L24, "-")</f>
        <v>-</v>
      </c>
      <c r="BJ85" s="12" t="str">
        <f>IF(squadre!BM24="1p", M24, "-")</f>
        <v>-</v>
      </c>
      <c r="BK85" s="12" t="str">
        <f>IF(squadre!BN24="1p", N24, "-")</f>
        <v>-</v>
      </c>
      <c r="BL85" s="12" t="str">
        <f>IF(squadre!BO24="1p", O24, "-")</f>
        <v>-</v>
      </c>
      <c r="BM85" s="12" t="str">
        <f>IF(squadre!BP24="1p", P24, "-")</f>
        <v>-</v>
      </c>
      <c r="BN85" s="12" t="str">
        <f>IF(squadre!BQ24="1p", Q24, "-")</f>
        <v>-</v>
      </c>
      <c r="BO85" s="12" t="str">
        <f>IF(squadre!BR24="1p", R24, "-")</f>
        <v>-</v>
      </c>
      <c r="BP85" s="12" t="str">
        <f>IF(squadre!BS24="1p", S24, "-")</f>
        <v>-</v>
      </c>
      <c r="BQ85" s="12" t="str">
        <f>IF(squadre!BT24="1p", T24, "-")</f>
        <v>-</v>
      </c>
      <c r="BR85" s="12" t="str">
        <f>IF(squadre!BU24="1p", U24, "-")</f>
        <v>-</v>
      </c>
      <c r="BS85" s="12" t="str">
        <f>IF(squadre!BV24="1p", V24, "-")</f>
        <v>-</v>
      </c>
      <c r="BV85" s="11">
        <v>22</v>
      </c>
      <c r="BW85" s="12">
        <f>IF(squadre!BC24="1s", C24, "-")</f>
        <v>6</v>
      </c>
      <c r="BX85" s="12" t="str">
        <f>IF(squadre!BD24="1s", D24, "-")</f>
        <v>-</v>
      </c>
      <c r="BY85" s="12" t="str">
        <f>IF(squadre!BE24="1s", E24, "-")</f>
        <v>-</v>
      </c>
      <c r="BZ85" s="12" t="str">
        <f>IF(squadre!BF24="1s", F24, "-")</f>
        <v>-</v>
      </c>
      <c r="CA85" s="12" t="str">
        <f>IF(squadre!BG24="1s", G24, "-")</f>
        <v>-</v>
      </c>
      <c r="CB85" s="12" t="str">
        <f>IF(squadre!BH24="1s", H24, "-")</f>
        <v>-</v>
      </c>
      <c r="CC85" s="12" t="str">
        <f>IF(squadre!BI24="1s", I24, "-")</f>
        <v>-</v>
      </c>
      <c r="CD85" s="12" t="str">
        <f>IF(squadre!BJ24="1s", J24, "-")</f>
        <v>-</v>
      </c>
      <c r="CE85" s="12" t="str">
        <f>IF(squadre!BK24="1s", K24, "-")</f>
        <v>-</v>
      </c>
      <c r="CF85" s="12">
        <f>IF(squadre!BL24="1s", L24, "-")</f>
        <v>6</v>
      </c>
      <c r="CG85" s="12" t="str">
        <f>IF(squadre!BM24="1s", M24, "-")</f>
        <v>-</v>
      </c>
      <c r="CH85" s="12" t="str">
        <f>IF(squadre!BN24="1s", N24, "-")</f>
        <v>-</v>
      </c>
      <c r="CI85" s="12" t="str">
        <f>IF(squadre!BO24="1s", O24, "-")</f>
        <v>-</v>
      </c>
      <c r="CJ85" s="12">
        <f>IF(squadre!BP24="1s", P24, "-")</f>
        <v>7.5</v>
      </c>
      <c r="CK85" s="12" t="str">
        <f>IF(squadre!BQ24="1s", Q24, "-")</f>
        <v>-</v>
      </c>
      <c r="CL85" s="12" t="str">
        <f>IF(squadre!BR24="1s", R24, "-")</f>
        <v>-</v>
      </c>
      <c r="CM85" s="12" t="str">
        <f>IF(squadre!BS24="1s", S24, "-")</f>
        <v>-</v>
      </c>
      <c r="CN85" s="12" t="str">
        <f>IF(squadre!BT24="1s", T24, "-")</f>
        <v>-</v>
      </c>
      <c r="CO85" s="12" t="str">
        <f>IF(squadre!BU24="1s", U24, "-")</f>
        <v>-</v>
      </c>
      <c r="CP85" s="12" t="str">
        <f>IF(squadre!BV24="1s", V24, "-")</f>
        <v>-</v>
      </c>
    </row>
    <row r="86" spans="2:94" x14ac:dyDescent="0.25">
      <c r="B86" s="11">
        <v>23</v>
      </c>
      <c r="C86" s="19" t="str">
        <f>IF(squadre!C25=1, C25, "-")</f>
        <v>-</v>
      </c>
      <c r="D86" s="19" t="str">
        <f>IF(squadre!D25=1, D25, "-")</f>
        <v>-</v>
      </c>
      <c r="E86" s="19" t="str">
        <f>IF(squadre!E25=1, E25, "-")</f>
        <v>-</v>
      </c>
      <c r="F86" s="19" t="str">
        <f>IF(squadre!F25=1, F25, "-")</f>
        <v>-</v>
      </c>
      <c r="G86" s="19">
        <f>IF(squadre!G25=1, G25, "-")</f>
        <v>6</v>
      </c>
      <c r="H86" s="19">
        <f>IF(squadre!H25=1, H25, "-")</f>
        <v>6.5</v>
      </c>
      <c r="I86" s="19">
        <f>IF(squadre!I25=1, I25, "-")</f>
        <v>6</v>
      </c>
      <c r="J86" s="19" t="str">
        <f>IF(squadre!J25=1, J25, "-")</f>
        <v>-</v>
      </c>
      <c r="K86" s="19" t="str">
        <f>IF(squadre!K25=1, K25, "-")</f>
        <v>-</v>
      </c>
      <c r="L86" s="19" t="str">
        <f>IF(squadre!L25=1, L25, "-")</f>
        <v>-</v>
      </c>
      <c r="M86" s="19">
        <f>IF(squadre!M25=1, M25, "-")</f>
        <v>6</v>
      </c>
      <c r="N86" s="19">
        <f>IF(squadre!N25=1, N25, "-")</f>
        <v>6</v>
      </c>
      <c r="O86" s="19">
        <f>IF(squadre!O25=1, O25, "-")</f>
        <v>6</v>
      </c>
      <c r="P86" s="19" t="str">
        <f>IF(squadre!P25=1, P25, "-")</f>
        <v>-</v>
      </c>
      <c r="Q86" s="19">
        <f>IF(squadre!Q25=1, Q25, "-")</f>
        <v>6</v>
      </c>
      <c r="R86" s="19">
        <f>IF(squadre!R25=1, R25, "-")</f>
        <v>3</v>
      </c>
      <c r="S86" s="19" t="str">
        <f>IF(squadre!S25=1, S25, "-")</f>
        <v>-</v>
      </c>
      <c r="T86" s="19">
        <f>IF(squadre!T25=1, T25, "-")</f>
        <v>6.5</v>
      </c>
      <c r="U86" s="19">
        <f>IF(squadre!U25=1, U25, "-")</f>
        <v>6</v>
      </c>
      <c r="V86" s="19" t="str">
        <f>IF(squadre!V25=1, V25, "-")</f>
        <v>-</v>
      </c>
      <c r="AB86" s="11">
        <v>23</v>
      </c>
      <c r="AC86" s="12" t="str">
        <f>IF(squadre!BC25="1v", C25, "-")</f>
        <v>-</v>
      </c>
      <c r="AD86" s="12" t="str">
        <f>IF(squadre!BD25="1v", D25, "-")</f>
        <v>-</v>
      </c>
      <c r="AE86" s="12" t="str">
        <f>IF(squadre!BE25="1v", E25, "-")</f>
        <v>-</v>
      </c>
      <c r="AF86" s="12" t="str">
        <f>IF(squadre!BF25="1v", F25, "-")</f>
        <v>-</v>
      </c>
      <c r="AG86" s="12" t="str">
        <f>IF(squadre!BG25="1v", G25, "-")</f>
        <v>-</v>
      </c>
      <c r="AH86" s="12">
        <f>IF(squadre!BH25="1v", H25, "-")</f>
        <v>6.5</v>
      </c>
      <c r="AI86" s="12">
        <f>IF(squadre!BI25="1v", I25, "-")</f>
        <v>6</v>
      </c>
      <c r="AJ86" s="12" t="str">
        <f>IF(squadre!BJ25="1v", J25, "-")</f>
        <v>-</v>
      </c>
      <c r="AK86" s="12" t="str">
        <f>IF(squadre!BK25="1v", K25, "-")</f>
        <v>-</v>
      </c>
      <c r="AL86" s="12" t="str">
        <f>IF(squadre!BL25="1v", L25, "-")</f>
        <v>-</v>
      </c>
      <c r="AM86" s="12">
        <f>IF(squadre!BM25="1v", M25, "-")</f>
        <v>6</v>
      </c>
      <c r="AN86" s="12">
        <f>IF(squadre!BN25="1v", N25, "-")</f>
        <v>6</v>
      </c>
      <c r="AO86" s="12" t="str">
        <f>IF(squadre!BO25="1v", O25, "-")</f>
        <v>-</v>
      </c>
      <c r="AP86" s="12" t="str">
        <f>IF(squadre!BP25="1v", P25, "-")</f>
        <v>-</v>
      </c>
      <c r="AQ86" s="12" t="str">
        <f>IF(squadre!BQ25="1v", Q25, "-")</f>
        <v>-</v>
      </c>
      <c r="AR86" s="12" t="str">
        <f>IF(squadre!BR25="1v", R25, "-")</f>
        <v>-</v>
      </c>
      <c r="AS86" s="12" t="str">
        <f>IF(squadre!BS25="1v", S25, "-")</f>
        <v>-</v>
      </c>
      <c r="AT86" s="12">
        <f>IF(squadre!BT25="1v", T25, "-")</f>
        <v>6.5</v>
      </c>
      <c r="AU86" s="12" t="str">
        <f>IF(squadre!BU25="1v", U25, "-")</f>
        <v>-</v>
      </c>
      <c r="AV86" s="12" t="str">
        <f>IF(squadre!BV25="1v", V25, "-")</f>
        <v>-</v>
      </c>
      <c r="AY86" s="11">
        <v>23</v>
      </c>
      <c r="AZ86" s="12" t="str">
        <f>IF(squadre!BC24="1p", C24, "-")</f>
        <v>-</v>
      </c>
      <c r="BA86" s="12" t="str">
        <f>IF(squadre!BD25="1p", D25, "-")</f>
        <v>-</v>
      </c>
      <c r="BB86" s="12" t="str">
        <f>IF(squadre!BE25="1p", E25, "-")</f>
        <v>-</v>
      </c>
      <c r="BC86" s="12" t="str">
        <f>IF(squadre!BF25="1p", F25, "-")</f>
        <v>-</v>
      </c>
      <c r="BD86" s="12" t="str">
        <f>IF(squadre!BG25="1p", G25, "-")</f>
        <v>-</v>
      </c>
      <c r="BE86" s="12" t="str">
        <f>IF(squadre!BH25="1p", H25, "-")</f>
        <v>-</v>
      </c>
      <c r="BF86" s="12" t="str">
        <f>IF(squadre!BI25="1p", I25, "-")</f>
        <v>-</v>
      </c>
      <c r="BG86" s="12" t="str">
        <f>IF(squadre!BJ25="1p", J25, "-")</f>
        <v>-</v>
      </c>
      <c r="BH86" s="12" t="str">
        <f>IF(squadre!BK25="1p", K25, "-")</f>
        <v>-</v>
      </c>
      <c r="BI86" s="12" t="str">
        <f>IF(squadre!BL25="1p", L25, "-")</f>
        <v>-</v>
      </c>
      <c r="BJ86" s="12" t="str">
        <f>IF(squadre!BM25="1p", M25, "-")</f>
        <v>-</v>
      </c>
      <c r="BK86" s="12" t="str">
        <f>IF(squadre!BN25="1p", N25, "-")</f>
        <v>-</v>
      </c>
      <c r="BL86" s="12" t="str">
        <f>IF(squadre!BO25="1p", O25, "-")</f>
        <v>-</v>
      </c>
      <c r="BM86" s="12" t="str">
        <f>IF(squadre!BP25="1p", P25, "-")</f>
        <v>-</v>
      </c>
      <c r="BN86" s="12" t="str">
        <f>IF(squadre!BQ25="1p", Q25, "-")</f>
        <v>-</v>
      </c>
      <c r="BO86" s="12" t="str">
        <f>IF(squadre!BR25="1p", R25, "-")</f>
        <v>-</v>
      </c>
      <c r="BP86" s="12" t="str">
        <f>IF(squadre!BS25="1p", S25, "-")</f>
        <v>-</v>
      </c>
      <c r="BQ86" s="12" t="str">
        <f>IF(squadre!BT25="1p", T25, "-")</f>
        <v>-</v>
      </c>
      <c r="BR86" s="12">
        <f>IF(squadre!BU25="1p", U25, "-")</f>
        <v>6</v>
      </c>
      <c r="BS86" s="12" t="str">
        <f>IF(squadre!BV25="1p", V25, "-")</f>
        <v>-</v>
      </c>
      <c r="BV86" s="11">
        <v>23</v>
      </c>
      <c r="BW86" s="12" t="str">
        <f>IF(squadre!BC25="1s", C25, "-")</f>
        <v>-</v>
      </c>
      <c r="BX86" s="12" t="str">
        <f>IF(squadre!BD25="1s", D25, "-")</f>
        <v>-</v>
      </c>
      <c r="BY86" s="12" t="str">
        <f>IF(squadre!BE25="1s", E25, "-")</f>
        <v>-</v>
      </c>
      <c r="BZ86" s="12" t="str">
        <f>IF(squadre!BF25="1s", F25, "-")</f>
        <v>-</v>
      </c>
      <c r="CA86" s="12">
        <f>IF(squadre!BG25="1s", G25, "-")</f>
        <v>6</v>
      </c>
      <c r="CB86" s="12" t="str">
        <f>IF(squadre!BH25="1s", H25, "-")</f>
        <v>-</v>
      </c>
      <c r="CC86" s="12" t="str">
        <f>IF(squadre!BI25="1s", I25, "-")</f>
        <v>-</v>
      </c>
      <c r="CD86" s="12" t="str">
        <f>IF(squadre!BJ25="1s", J25, "-")</f>
        <v>-</v>
      </c>
      <c r="CE86" s="12" t="str">
        <f>IF(squadre!BK25="1s", K25, "-")</f>
        <v>-</v>
      </c>
      <c r="CF86" s="12" t="str">
        <f>IF(squadre!BL25="1s", L25, "-")</f>
        <v>-</v>
      </c>
      <c r="CG86" s="12" t="str">
        <f>IF(squadre!BM25="1s", M25, "-")</f>
        <v>-</v>
      </c>
      <c r="CH86" s="12" t="str">
        <f>IF(squadre!BN25="1s", N25, "-")</f>
        <v>-</v>
      </c>
      <c r="CI86" s="12">
        <f>IF(squadre!BO25="1s", O25, "-")</f>
        <v>6</v>
      </c>
      <c r="CJ86" s="12" t="str">
        <f>IF(squadre!BP25="1s", P25, "-")</f>
        <v>-</v>
      </c>
      <c r="CK86" s="12">
        <f>IF(squadre!BQ25="1s", Q25, "-")</f>
        <v>6</v>
      </c>
      <c r="CL86" s="12">
        <f>IF(squadre!BR25="1s", R25, "-")</f>
        <v>3</v>
      </c>
      <c r="CM86" s="12" t="str">
        <f>IF(squadre!BS25="1s", S25, "-")</f>
        <v>-</v>
      </c>
      <c r="CN86" s="12" t="str">
        <f>IF(squadre!BT25="1s", T25, "-")</f>
        <v>-</v>
      </c>
      <c r="CO86" s="12" t="str">
        <f>IF(squadre!BU25="1s", U25, "-")</f>
        <v>-</v>
      </c>
      <c r="CP86" s="12" t="str">
        <f>IF(squadre!BV25="1s", V25, "-")</f>
        <v>-</v>
      </c>
    </row>
    <row r="87" spans="2:94" x14ac:dyDescent="0.25">
      <c r="B87" s="11">
        <v>24</v>
      </c>
      <c r="C87" s="19">
        <f>IF(squadre!C26=1, C26, "-")</f>
        <v>6</v>
      </c>
      <c r="D87" s="19">
        <f>IF(squadre!D26=1, D26, "-")</f>
        <v>5.5</v>
      </c>
      <c r="E87" s="19">
        <f>IF(squadre!E26=1, E26, "-")</f>
        <v>6.5</v>
      </c>
      <c r="F87" s="19" t="str">
        <f>IF(squadre!F26=1, F26, "-")</f>
        <v>-</v>
      </c>
      <c r="G87" s="19" t="str">
        <f>IF(squadre!G26=1, G26, "-")</f>
        <v>-</v>
      </c>
      <c r="H87" s="19" t="str">
        <f>IF(squadre!H26=1, H26, "-")</f>
        <v>-</v>
      </c>
      <c r="I87" s="19" t="str">
        <f>IF(squadre!I26=1, I26, "-")</f>
        <v>-</v>
      </c>
      <c r="J87" s="19">
        <f>IF(squadre!J26=1, J26, "-")</f>
        <v>6</v>
      </c>
      <c r="K87" s="19">
        <f>IF(squadre!K26=1, K26, "-")</f>
        <v>6.5</v>
      </c>
      <c r="L87" s="19">
        <f>IF(squadre!L26=1, L26, "-")</f>
        <v>7</v>
      </c>
      <c r="M87" s="19" t="str">
        <f>IF(squadre!M26=1, M26, "-")</f>
        <v>-</v>
      </c>
      <c r="N87" s="19" t="str">
        <f>IF(squadre!N26=1, N26, "-")</f>
        <v>-</v>
      </c>
      <c r="O87" s="19">
        <f>IF(squadre!O26=1, O26, "-")</f>
        <v>6.5</v>
      </c>
      <c r="P87" s="19">
        <f>IF(squadre!P26=1, P26, "-")</f>
        <v>6.5</v>
      </c>
      <c r="Q87" s="19" t="str">
        <f>IF(squadre!Q26=1, Q26, "-")</f>
        <v>-</v>
      </c>
      <c r="R87" s="19" t="str">
        <f>IF(squadre!R26=1, R26, "-")</f>
        <v>-</v>
      </c>
      <c r="S87" s="19">
        <f>IF(squadre!S26=1, S26, "-")</f>
        <v>7</v>
      </c>
      <c r="T87" s="19" t="str">
        <f>IF(squadre!T26=1, T26, "-")</f>
        <v>-</v>
      </c>
      <c r="U87" s="19" t="str">
        <f>IF(squadre!U26=1, U26, "-")</f>
        <v>-</v>
      </c>
      <c r="V87" s="19">
        <f>IF(squadre!V26=1, V26, "-")</f>
        <v>6</v>
      </c>
      <c r="AB87" s="11">
        <v>24</v>
      </c>
      <c r="AC87" s="12" t="str">
        <f>IF(squadre!BC26="1v", C26, "-")</f>
        <v>-</v>
      </c>
      <c r="AD87" s="12" t="str">
        <f>IF(squadre!BD26="1v", D26, "-")</f>
        <v>-</v>
      </c>
      <c r="AE87" s="12" t="str">
        <f>IF(squadre!BE26="1v", E26, "-")</f>
        <v>-</v>
      </c>
      <c r="AF87" s="12" t="str">
        <f>IF(squadre!BF26="1v", F26, "-")</f>
        <v>-</v>
      </c>
      <c r="AG87" s="12" t="str">
        <f>IF(squadre!BG26="1v", G26, "-")</f>
        <v>-</v>
      </c>
      <c r="AH87" s="12" t="str">
        <f>IF(squadre!BH26="1v", H26, "-")</f>
        <v>-</v>
      </c>
      <c r="AI87" s="12" t="str">
        <f>IF(squadre!BI26="1v", I26, "-")</f>
        <v>-</v>
      </c>
      <c r="AJ87" s="12">
        <f>IF(squadre!BJ26="1v", J26, "-")</f>
        <v>6</v>
      </c>
      <c r="AK87" s="12">
        <f>IF(squadre!BK26="1v", K26, "-")</f>
        <v>6.5</v>
      </c>
      <c r="AL87" s="12" t="str">
        <f>IF(squadre!BL26="1v", L26, "-")</f>
        <v>-</v>
      </c>
      <c r="AM87" s="12" t="str">
        <f>IF(squadre!BM26="1v", M26, "-")</f>
        <v>-</v>
      </c>
      <c r="AN87" s="12" t="str">
        <f>IF(squadre!BN26="1v", N26, "-")</f>
        <v>-</v>
      </c>
      <c r="AO87" s="12" t="str">
        <f>IF(squadre!BO26="1v", O26, "-")</f>
        <v>-</v>
      </c>
      <c r="AP87" s="12" t="str">
        <f>IF(squadre!BP26="1v", P26, "-")</f>
        <v>-</v>
      </c>
      <c r="AQ87" s="12" t="str">
        <f>IF(squadre!BQ26="1v", Q26, "-")</f>
        <v>-</v>
      </c>
      <c r="AR87" s="12" t="str">
        <f>IF(squadre!BR26="1v", R26, "-")</f>
        <v>-</v>
      </c>
      <c r="AS87" s="12">
        <f>IF(squadre!BS26="1v", S26, "-")</f>
        <v>7</v>
      </c>
      <c r="AT87" s="12" t="str">
        <f>IF(squadre!BT26="1v", T26, "-")</f>
        <v>-</v>
      </c>
      <c r="AU87" s="12" t="str">
        <f>IF(squadre!BU26="1v", U26, "-")</f>
        <v>-</v>
      </c>
      <c r="AV87" s="12">
        <f>IF(squadre!BV26="1v", V26, "-")</f>
        <v>6</v>
      </c>
      <c r="AY87" s="11">
        <v>24</v>
      </c>
      <c r="AZ87" s="12" t="str">
        <f>IF(squadre!BC25="1p", C25, "-")</f>
        <v>-</v>
      </c>
      <c r="BA87" s="12">
        <f>IF(squadre!BD26="1p", D26, "-")</f>
        <v>5.5</v>
      </c>
      <c r="BB87" s="12">
        <f>IF(squadre!BE26="1p", E26, "-")</f>
        <v>6.5</v>
      </c>
      <c r="BC87" s="12" t="str">
        <f>IF(squadre!BF26="1p", F26, "-")</f>
        <v>-</v>
      </c>
      <c r="BD87" s="12" t="str">
        <f>IF(squadre!BG26="1p", G26, "-")</f>
        <v>-</v>
      </c>
      <c r="BE87" s="12" t="str">
        <f>IF(squadre!BH26="1p", H26, "-")</f>
        <v>-</v>
      </c>
      <c r="BF87" s="12" t="str">
        <f>IF(squadre!BI26="1p", I26, "-")</f>
        <v>-</v>
      </c>
      <c r="BG87" s="12" t="str">
        <f>IF(squadre!BJ26="1p", J26, "-")</f>
        <v>-</v>
      </c>
      <c r="BH87" s="12" t="str">
        <f>IF(squadre!BK26="1p", K26, "-")</f>
        <v>-</v>
      </c>
      <c r="BI87" s="12">
        <f>IF(squadre!BL26="1p", L26, "-")</f>
        <v>7</v>
      </c>
      <c r="BJ87" s="12" t="str">
        <f>IF(squadre!BM26="1p", M26, "-")</f>
        <v>-</v>
      </c>
      <c r="BK87" s="12" t="str">
        <f>IF(squadre!BN26="1p", N26, "-")</f>
        <v>-</v>
      </c>
      <c r="BL87" s="12">
        <f>IF(squadre!BO26="1p", O26, "-")</f>
        <v>6.5</v>
      </c>
      <c r="BM87" s="12">
        <f>IF(squadre!BP26="1p", P26, "-")</f>
        <v>6.5</v>
      </c>
      <c r="BN87" s="12" t="str">
        <f>IF(squadre!BQ26="1p", Q26, "-")</f>
        <v>-</v>
      </c>
      <c r="BO87" s="12" t="str">
        <f>IF(squadre!BR26="1p", R26, "-")</f>
        <v>-</v>
      </c>
      <c r="BP87" s="12" t="str">
        <f>IF(squadre!BS26="1p", S26, "-")</f>
        <v>-</v>
      </c>
      <c r="BQ87" s="12" t="str">
        <f>IF(squadre!BT26="1p", T26, "-")</f>
        <v>-</v>
      </c>
      <c r="BR87" s="12" t="str">
        <f>IF(squadre!BU26="1p", U26, "-")</f>
        <v>-</v>
      </c>
      <c r="BS87" s="12" t="str">
        <f>IF(squadre!BV26="1p", V26, "-")</f>
        <v>-</v>
      </c>
      <c r="BV87" s="11">
        <v>24</v>
      </c>
      <c r="BW87" s="12" t="str">
        <f>IF(squadre!BC26="1s", C26, "-")</f>
        <v>-</v>
      </c>
      <c r="BX87" s="12" t="str">
        <f>IF(squadre!BD26="1s", D26, "-")</f>
        <v>-</v>
      </c>
      <c r="BY87" s="12" t="str">
        <f>IF(squadre!BE26="1s", E26, "-")</f>
        <v>-</v>
      </c>
      <c r="BZ87" s="12" t="str">
        <f>IF(squadre!BF26="1s", F26, "-")</f>
        <v>-</v>
      </c>
      <c r="CA87" s="12" t="str">
        <f>IF(squadre!BG26="1s", G26, "-")</f>
        <v>-</v>
      </c>
      <c r="CB87" s="12" t="str">
        <f>IF(squadre!BH26="1s", H26, "-")</f>
        <v>-</v>
      </c>
      <c r="CC87" s="12" t="str">
        <f>IF(squadre!BI26="1s", I26, "-")</f>
        <v>-</v>
      </c>
      <c r="CD87" s="12" t="str">
        <f>IF(squadre!BJ26="1s", J26, "-")</f>
        <v>-</v>
      </c>
      <c r="CE87" s="12" t="str">
        <f>IF(squadre!BK26="1s", K26, "-")</f>
        <v>-</v>
      </c>
      <c r="CF87" s="12" t="str">
        <f>IF(squadre!BL26="1s", L26, "-")</f>
        <v>-</v>
      </c>
      <c r="CG87" s="12" t="str">
        <f>IF(squadre!BM26="1s", M26, "-")</f>
        <v>-</v>
      </c>
      <c r="CH87" s="12" t="str">
        <f>IF(squadre!BN26="1s", N26, "-")</f>
        <v>-</v>
      </c>
      <c r="CI87" s="12" t="str">
        <f>IF(squadre!BO26="1s", O26, "-")</f>
        <v>-</v>
      </c>
      <c r="CJ87" s="12" t="str">
        <f>IF(squadre!BP26="1s", P26, "-")</f>
        <v>-</v>
      </c>
      <c r="CK87" s="12" t="str">
        <f>IF(squadre!BQ26="1s", Q26, "-")</f>
        <v>-</v>
      </c>
      <c r="CL87" s="12" t="str">
        <f>IF(squadre!BR26="1s", R26, "-")</f>
        <v>-</v>
      </c>
      <c r="CM87" s="12" t="str">
        <f>IF(squadre!BS26="1s", S26, "-")</f>
        <v>-</v>
      </c>
      <c r="CN87" s="12" t="str">
        <f>IF(squadre!BT26="1s", T26, "-")</f>
        <v>-</v>
      </c>
      <c r="CO87" s="12" t="str">
        <f>IF(squadre!BU26="1s", U26, "-")</f>
        <v>-</v>
      </c>
      <c r="CP87" s="12" t="str">
        <f>IF(squadre!BV26="1s", V26, "-")</f>
        <v>-</v>
      </c>
    </row>
    <row r="88" spans="2:94" x14ac:dyDescent="0.25">
      <c r="B88" s="11">
        <v>25</v>
      </c>
      <c r="C88" s="19" t="str">
        <f>IF(squadre!C27=1, C27, "-")</f>
        <v>-</v>
      </c>
      <c r="D88" s="19" t="str">
        <f>IF(squadre!D27=1, D27, "-")</f>
        <v>-</v>
      </c>
      <c r="E88" s="19" t="str">
        <f>IF(squadre!E27=1, E27, "-")</f>
        <v>-</v>
      </c>
      <c r="F88" s="19">
        <f>IF(squadre!F27=1, F27, "-")</f>
        <v>6.5</v>
      </c>
      <c r="G88" s="19">
        <f>IF(squadre!G27=1, G27, "-")</f>
        <v>5.5</v>
      </c>
      <c r="H88" s="19">
        <f>IF(squadre!H27=1, H27, "-")</f>
        <v>6</v>
      </c>
      <c r="I88" s="19">
        <f>IF(squadre!I27=1, I27, "-")</f>
        <v>6</v>
      </c>
      <c r="J88" s="19" t="str">
        <f>IF(squadre!J27=1, J27, "-")</f>
        <v>-</v>
      </c>
      <c r="K88" s="19" t="str">
        <f>IF(squadre!K27=1, K27, "-")</f>
        <v>-</v>
      </c>
      <c r="L88" s="19" t="str">
        <f>IF(squadre!L27=1, L27, "-")</f>
        <v>-</v>
      </c>
      <c r="M88" s="19">
        <f>IF(squadre!M27=1, M27, "-")</f>
        <v>6</v>
      </c>
      <c r="N88" s="19">
        <f>IF(squadre!N27=1, N27, "-")</f>
        <v>6</v>
      </c>
      <c r="O88" s="19" t="str">
        <f>IF(squadre!O27=1, O27, "-")</f>
        <v>-</v>
      </c>
      <c r="P88" s="19" t="str">
        <f>IF(squadre!P27=1, P27, "-")</f>
        <v>-</v>
      </c>
      <c r="Q88" s="19">
        <f>IF(squadre!Q27=1, Q27, "-")</f>
        <v>5</v>
      </c>
      <c r="R88" s="19">
        <f>IF(squadre!R27=1, R27, "-")</f>
        <v>6</v>
      </c>
      <c r="S88" s="19" t="str">
        <f>IF(squadre!S27=1, S27, "-")</f>
        <v>-</v>
      </c>
      <c r="T88" s="19">
        <f>IF(squadre!T27=1, T27, "-")</f>
        <v>6.5</v>
      </c>
      <c r="U88" s="19">
        <f>IF(squadre!U27=1, U27, "-")</f>
        <v>5.5</v>
      </c>
      <c r="V88" s="19" t="str">
        <f>IF(squadre!V27=1, V27, "-")</f>
        <v>-</v>
      </c>
      <c r="AB88" s="11">
        <v>25</v>
      </c>
      <c r="AC88" s="12" t="str">
        <f>IF(squadre!BC27="1v", C27, "-")</f>
        <v>-</v>
      </c>
      <c r="AD88" s="12" t="str">
        <f>IF(squadre!BD27="1v", D27, "-")</f>
        <v>-</v>
      </c>
      <c r="AE88" s="12" t="str">
        <f>IF(squadre!BE27="1v", E27, "-")</f>
        <v>-</v>
      </c>
      <c r="AF88" s="12">
        <f>IF(squadre!BF27="1v", F27, "-")</f>
        <v>6.5</v>
      </c>
      <c r="AG88" s="12" t="str">
        <f>IF(squadre!BG27="1v", G27, "-")</f>
        <v>-</v>
      </c>
      <c r="AH88" s="12">
        <f>IF(squadre!BH27="1v", H27, "-")</f>
        <v>6</v>
      </c>
      <c r="AI88" s="12">
        <f>IF(squadre!BI27="1v", I27, "-")</f>
        <v>6</v>
      </c>
      <c r="AJ88" s="12" t="str">
        <f>IF(squadre!BJ27="1v", J27, "-")</f>
        <v>-</v>
      </c>
      <c r="AK88" s="12" t="str">
        <f>IF(squadre!BK27="1v", K27, "-")</f>
        <v>-</v>
      </c>
      <c r="AL88" s="12" t="str">
        <f>IF(squadre!BL27="1v", L27, "-")</f>
        <v>-</v>
      </c>
      <c r="AM88" s="12">
        <f>IF(squadre!BM27="1v", M27, "-")</f>
        <v>6</v>
      </c>
      <c r="AN88" s="12" t="str">
        <f>IF(squadre!BN27="1v", N27, "-")</f>
        <v>-</v>
      </c>
      <c r="AO88" s="12" t="str">
        <f>IF(squadre!BO27="1v", O27, "-")</f>
        <v>-</v>
      </c>
      <c r="AP88" s="12" t="str">
        <f>IF(squadre!BP27="1v", P27, "-")</f>
        <v>-</v>
      </c>
      <c r="AQ88" s="12" t="str">
        <f>IF(squadre!BQ27="1v", Q27, "-")</f>
        <v>-</v>
      </c>
      <c r="AR88" s="12">
        <f>IF(squadre!BR27="1v", R27, "-")</f>
        <v>6</v>
      </c>
      <c r="AS88" s="12" t="str">
        <f>IF(squadre!BS27="1v", S27, "-")</f>
        <v>-</v>
      </c>
      <c r="AT88" s="12">
        <f>IF(squadre!BT27="1v", T27, "-")</f>
        <v>6.5</v>
      </c>
      <c r="AU88" s="12">
        <f>IF(squadre!BU27="1v", U27, "-")</f>
        <v>5.5</v>
      </c>
      <c r="AV88" s="12" t="str">
        <f>IF(squadre!BV27="1v", V27, "-")</f>
        <v>-</v>
      </c>
      <c r="AY88" s="11">
        <v>25</v>
      </c>
      <c r="AZ88" s="12">
        <f>IF(squadre!BC26="1p", C26, "-")</f>
        <v>6</v>
      </c>
      <c r="BA88" s="12" t="str">
        <f>IF(squadre!BD27="1p", D27, "-")</f>
        <v>-</v>
      </c>
      <c r="BB88" s="12" t="str">
        <f>IF(squadre!BE27="1p", E27, "-")</f>
        <v>-</v>
      </c>
      <c r="BC88" s="12" t="str">
        <f>IF(squadre!BF27="1p", F27, "-")</f>
        <v>-</v>
      </c>
      <c r="BD88" s="12">
        <f>IF(squadre!BG27="1p", G27, "-")</f>
        <v>5.5</v>
      </c>
      <c r="BE88" s="12" t="str">
        <f>IF(squadre!BH27="1p", H27, "-")</f>
        <v>-</v>
      </c>
      <c r="BF88" s="12" t="str">
        <f>IF(squadre!BI27="1p", I27, "-")</f>
        <v>-</v>
      </c>
      <c r="BG88" s="12" t="str">
        <f>IF(squadre!BJ27="1p", J27, "-")</f>
        <v>-</v>
      </c>
      <c r="BH88" s="12" t="str">
        <f>IF(squadre!BK27="1p", K27, "-")</f>
        <v>-</v>
      </c>
      <c r="BI88" s="12" t="str">
        <f>IF(squadre!BL27="1p", L27, "-")</f>
        <v>-</v>
      </c>
      <c r="BJ88" s="12" t="str">
        <f>IF(squadre!BM27="1p", M27, "-")</f>
        <v>-</v>
      </c>
      <c r="BK88" s="12">
        <f>IF(squadre!BN27="1p", N27, "-")</f>
        <v>6</v>
      </c>
      <c r="BL88" s="12" t="str">
        <f>IF(squadre!BO27="1p", O27, "-")</f>
        <v>-</v>
      </c>
      <c r="BM88" s="12" t="str">
        <f>IF(squadre!BP27="1p", P27, "-")</f>
        <v>-</v>
      </c>
      <c r="BN88" s="12" t="str">
        <f>IF(squadre!BQ27="1p", Q27, "-")</f>
        <v>-</v>
      </c>
      <c r="BO88" s="12" t="str">
        <f>IF(squadre!BR27="1p", R27, "-")</f>
        <v>-</v>
      </c>
      <c r="BP88" s="12" t="str">
        <f>IF(squadre!BS27="1p", S27, "-")</f>
        <v>-</v>
      </c>
      <c r="BQ88" s="12" t="str">
        <f>IF(squadre!BT27="1p", T27, "-")</f>
        <v>-</v>
      </c>
      <c r="BR88" s="12" t="str">
        <f>IF(squadre!BU27="1p", U27, "-")</f>
        <v>-</v>
      </c>
      <c r="BS88" s="12" t="str">
        <f>IF(squadre!BV27="1p", V27, "-")</f>
        <v>-</v>
      </c>
      <c r="BV88" s="11">
        <v>25</v>
      </c>
      <c r="BW88" s="12" t="str">
        <f>IF(squadre!BC27="1s", C27, "-")</f>
        <v>-</v>
      </c>
      <c r="BX88" s="12" t="str">
        <f>IF(squadre!BD27="1s", D27, "-")</f>
        <v>-</v>
      </c>
      <c r="BY88" s="12" t="str">
        <f>IF(squadre!BE27="1s", E27, "-")</f>
        <v>-</v>
      </c>
      <c r="BZ88" s="12" t="str">
        <f>IF(squadre!BF27="1s", F27, "-")</f>
        <v>-</v>
      </c>
      <c r="CA88" s="12" t="str">
        <f>IF(squadre!BG27="1s", G27, "-")</f>
        <v>-</v>
      </c>
      <c r="CB88" s="12" t="str">
        <f>IF(squadre!BH27="1s", H27, "-")</f>
        <v>-</v>
      </c>
      <c r="CC88" s="12" t="str">
        <f>IF(squadre!BI27="1s", I27, "-")</f>
        <v>-</v>
      </c>
      <c r="CD88" s="12" t="str">
        <f>IF(squadre!BJ27="1s", J27, "-")</f>
        <v>-</v>
      </c>
      <c r="CE88" s="12" t="str">
        <f>IF(squadre!BK27="1s", K27, "-")</f>
        <v>-</v>
      </c>
      <c r="CF88" s="12" t="str">
        <f>IF(squadre!BL27="1s", L27, "-")</f>
        <v>-</v>
      </c>
      <c r="CG88" s="12" t="str">
        <f>IF(squadre!BM27="1s", M27, "-")</f>
        <v>-</v>
      </c>
      <c r="CH88" s="12" t="str">
        <f>IF(squadre!BN27="1s", N27, "-")</f>
        <v>-</v>
      </c>
      <c r="CI88" s="12" t="str">
        <f>IF(squadre!BO27="1s", O27, "-")</f>
        <v>-</v>
      </c>
      <c r="CJ88" s="12" t="str">
        <f>IF(squadre!BP27="1s", P27, "-")</f>
        <v>-</v>
      </c>
      <c r="CK88" s="12">
        <f>IF(squadre!BQ27="1s", Q27, "-")</f>
        <v>5</v>
      </c>
      <c r="CL88" s="12" t="str">
        <f>IF(squadre!BR27="1s", R27, "-")</f>
        <v>-</v>
      </c>
      <c r="CM88" s="12" t="str">
        <f>IF(squadre!BS27="1s", S27, "-")</f>
        <v>-</v>
      </c>
      <c r="CN88" s="12" t="str">
        <f>IF(squadre!BT27="1s", T27, "-")</f>
        <v>-</v>
      </c>
      <c r="CO88" s="12" t="str">
        <f>IF(squadre!BU27="1s", U27, "-")</f>
        <v>-</v>
      </c>
      <c r="CP88" s="12" t="str">
        <f>IF(squadre!BV27="1s", V27, "-")</f>
        <v>-</v>
      </c>
    </row>
    <row r="89" spans="2:94" x14ac:dyDescent="0.25">
      <c r="B89" s="11">
        <v>26</v>
      </c>
      <c r="C89" s="19">
        <f>IF(squadre!C28=1, C28, "-")</f>
        <v>5.5</v>
      </c>
      <c r="D89" s="19">
        <f>IF(squadre!D28=1, D28, "-")</f>
        <v>6</v>
      </c>
      <c r="E89" s="19">
        <f>IF(squadre!E28=1, E28, "-")</f>
        <v>5.5</v>
      </c>
      <c r="F89" s="19" t="str">
        <f>IF(squadre!F28=1, F28, "-")</f>
        <v>-</v>
      </c>
      <c r="G89" s="19" t="str">
        <f>IF(squadre!G28=1, G28, "-")</f>
        <v>-</v>
      </c>
      <c r="H89" s="19" t="str">
        <f>IF(squadre!H28=1, H28, "-")</f>
        <v>-</v>
      </c>
      <c r="I89" s="19" t="str">
        <f>IF(squadre!I28=1, I28, "-")</f>
        <v>-</v>
      </c>
      <c r="J89" s="19">
        <f>IF(squadre!J28=1, J28, "-")</f>
        <v>8</v>
      </c>
      <c r="K89" s="19">
        <f>IF(squadre!K28=1, K28, "-")</f>
        <v>6.5</v>
      </c>
      <c r="L89" s="19">
        <f>IF(squadre!L28=1, L28, "-")</f>
        <v>6</v>
      </c>
      <c r="M89" s="19" t="str">
        <f>IF(squadre!M28=1, M28, "-")</f>
        <v>-</v>
      </c>
      <c r="N89" s="19" t="str">
        <f>IF(squadre!N28=1, N28, "-")</f>
        <v>-</v>
      </c>
      <c r="O89" s="19">
        <f>IF(squadre!O28=1, O28, "-")</f>
        <v>6.5</v>
      </c>
      <c r="P89" s="19">
        <f>IF(squadre!P28=1, P28, "-")</f>
        <v>5</v>
      </c>
      <c r="Q89" s="19" t="str">
        <f>IF(squadre!Q28=1, Q28, "-")</f>
        <v>-</v>
      </c>
      <c r="R89" s="19" t="str">
        <f>IF(squadre!R28=1, R28, "-")</f>
        <v>-</v>
      </c>
      <c r="S89" s="19">
        <f>IF(squadre!S28=1, S28, "-")</f>
        <v>6.5</v>
      </c>
      <c r="T89" s="19" t="str">
        <f>IF(squadre!T28=1, T28, "-")</f>
        <v>-</v>
      </c>
      <c r="U89" s="19" t="str">
        <f>IF(squadre!U28=1, U28, "-")</f>
        <v>-</v>
      </c>
      <c r="V89" s="19">
        <f>IF(squadre!V28=1, V28, "-")</f>
        <v>6.5</v>
      </c>
      <c r="AB89" s="11">
        <v>26</v>
      </c>
      <c r="AC89" s="12" t="str">
        <f>IF(squadre!BC28="1v", C28, "-")</f>
        <v>-</v>
      </c>
      <c r="AD89" s="12">
        <f>IF(squadre!BD28="1v", D28, "-")</f>
        <v>6</v>
      </c>
      <c r="AE89" s="12">
        <f>IF(squadre!BE28="1v", E28, "-")</f>
        <v>5.5</v>
      </c>
      <c r="AF89" s="12" t="str">
        <f>IF(squadre!BF28="1v", F28, "-")</f>
        <v>-</v>
      </c>
      <c r="AG89" s="12" t="str">
        <f>IF(squadre!BG28="1v", G28, "-")</f>
        <v>-</v>
      </c>
      <c r="AH89" s="12" t="str">
        <f>IF(squadre!BH28="1v", H28, "-")</f>
        <v>-</v>
      </c>
      <c r="AI89" s="12" t="str">
        <f>IF(squadre!BI28="1v", I28, "-")</f>
        <v>-</v>
      </c>
      <c r="AJ89" s="12" t="str">
        <f>IF(squadre!BJ28="1v", J28, "-")</f>
        <v>-</v>
      </c>
      <c r="AK89" s="12">
        <f>IF(squadre!BK28="1v", K28, "-")</f>
        <v>6.5</v>
      </c>
      <c r="AL89" s="12">
        <f>IF(squadre!BL28="1v", L28, "-")</f>
        <v>6</v>
      </c>
      <c r="AM89" s="12" t="str">
        <f>IF(squadre!BM28="1v", M28, "-")</f>
        <v>-</v>
      </c>
      <c r="AN89" s="12" t="str">
        <f>IF(squadre!BN28="1v", N28, "-")</f>
        <v>-</v>
      </c>
      <c r="AO89" s="12" t="str">
        <f>IF(squadre!BO28="1v", O28, "-")</f>
        <v>-</v>
      </c>
      <c r="AP89" s="12" t="str">
        <f>IF(squadre!BP28="1v", P28, "-")</f>
        <v>-</v>
      </c>
      <c r="AQ89" s="12" t="str">
        <f>IF(squadre!BQ28="1v", Q28, "-")</f>
        <v>-</v>
      </c>
      <c r="AR89" s="12" t="str">
        <f>IF(squadre!BR28="1v", R28, "-")</f>
        <v>-</v>
      </c>
      <c r="AS89" s="12">
        <f>IF(squadre!BS28="1v", S28, "-")</f>
        <v>6.5</v>
      </c>
      <c r="AT89" s="12" t="str">
        <f>IF(squadre!BT28="1v", T28, "-")</f>
        <v>-</v>
      </c>
      <c r="AU89" s="12" t="str">
        <f>IF(squadre!BU28="1v", U28, "-")</f>
        <v>-</v>
      </c>
      <c r="AV89" s="12" t="str">
        <f>IF(squadre!BV28="1v", V28, "-")</f>
        <v>-</v>
      </c>
      <c r="AY89" s="11">
        <v>26</v>
      </c>
      <c r="AZ89" s="12" t="str">
        <f>IF(squadre!BC27="1p", C27, "-")</f>
        <v>-</v>
      </c>
      <c r="BA89" s="12" t="str">
        <f>IF(squadre!BD28="1p", D28, "-")</f>
        <v>-</v>
      </c>
      <c r="BB89" s="12" t="str">
        <f>IF(squadre!BE28="1p", E28, "-")</f>
        <v>-</v>
      </c>
      <c r="BC89" s="12" t="str">
        <f>IF(squadre!BF28="1p", F28, "-")</f>
        <v>-</v>
      </c>
      <c r="BD89" s="12" t="str">
        <f>IF(squadre!BG28="1p", G28, "-")</f>
        <v>-</v>
      </c>
      <c r="BE89" s="12" t="str">
        <f>IF(squadre!BH28="1p", H28, "-")</f>
        <v>-</v>
      </c>
      <c r="BF89" s="12" t="str">
        <f>IF(squadre!BI28="1p", I28, "-")</f>
        <v>-</v>
      </c>
      <c r="BG89" s="12">
        <f>IF(squadre!BJ28="1p", J28, "-")</f>
        <v>8</v>
      </c>
      <c r="BH89" s="12" t="str">
        <f>IF(squadre!BK28="1p", K28, "-")</f>
        <v>-</v>
      </c>
      <c r="BI89" s="12" t="str">
        <f>IF(squadre!BL28="1p", L28, "-")</f>
        <v>-</v>
      </c>
      <c r="BJ89" s="12" t="str">
        <f>IF(squadre!BM28="1p", M28, "-")</f>
        <v>-</v>
      </c>
      <c r="BK89" s="12" t="str">
        <f>IF(squadre!BN28="1p", N28, "-")</f>
        <v>-</v>
      </c>
      <c r="BL89" s="12">
        <f>IF(squadre!BO28="1p", O28, "-")</f>
        <v>6.5</v>
      </c>
      <c r="BM89" s="12" t="str">
        <f>IF(squadre!BP28="1p", P28, "-")</f>
        <v>-</v>
      </c>
      <c r="BN89" s="12" t="str">
        <f>IF(squadre!BQ28="1p", Q28, "-")</f>
        <v>-</v>
      </c>
      <c r="BO89" s="12" t="str">
        <f>IF(squadre!BR28="1p", R28, "-")</f>
        <v>-</v>
      </c>
      <c r="BP89" s="12" t="str">
        <f>IF(squadre!BS28="1p", S28, "-")</f>
        <v>-</v>
      </c>
      <c r="BQ89" s="12" t="str">
        <f>IF(squadre!BT28="1p", T28, "-")</f>
        <v>-</v>
      </c>
      <c r="BR89" s="12" t="str">
        <f>IF(squadre!BU28="1p", U28, "-")</f>
        <v>-</v>
      </c>
      <c r="BS89" s="12">
        <f>IF(squadre!BV28="1p", V28, "-")</f>
        <v>6.5</v>
      </c>
      <c r="BV89" s="11">
        <v>26</v>
      </c>
      <c r="BW89" s="12">
        <f>IF(squadre!BC28="1s", C28, "-")</f>
        <v>5.5</v>
      </c>
      <c r="BX89" s="12" t="str">
        <f>IF(squadre!BD28="1s", D28, "-")</f>
        <v>-</v>
      </c>
      <c r="BY89" s="12" t="str">
        <f>IF(squadre!BE28="1s", E28, "-")</f>
        <v>-</v>
      </c>
      <c r="BZ89" s="12" t="str">
        <f>IF(squadre!BF28="1s", F28, "-")</f>
        <v>-</v>
      </c>
      <c r="CA89" s="12" t="str">
        <f>IF(squadre!BG28="1s", G28, "-")</f>
        <v>-</v>
      </c>
      <c r="CB89" s="12" t="str">
        <f>IF(squadre!BH28="1s", H28, "-")</f>
        <v>-</v>
      </c>
      <c r="CC89" s="12" t="str">
        <f>IF(squadre!BI28="1s", I28, "-")</f>
        <v>-</v>
      </c>
      <c r="CD89" s="12" t="str">
        <f>IF(squadre!BJ28="1s", J28, "-")</f>
        <v>-</v>
      </c>
      <c r="CE89" s="12" t="str">
        <f>IF(squadre!BK28="1s", K28, "-")</f>
        <v>-</v>
      </c>
      <c r="CF89" s="12" t="str">
        <f>IF(squadre!BL28="1s", L28, "-")</f>
        <v>-</v>
      </c>
      <c r="CG89" s="12" t="str">
        <f>IF(squadre!BM28="1s", M28, "-")</f>
        <v>-</v>
      </c>
      <c r="CH89" s="12" t="str">
        <f>IF(squadre!BN28="1s", N28, "-")</f>
        <v>-</v>
      </c>
      <c r="CI89" s="12" t="str">
        <f>IF(squadre!BO28="1s", O28, "-")</f>
        <v>-</v>
      </c>
      <c r="CJ89" s="12">
        <f>IF(squadre!BP28="1s", P28, "-")</f>
        <v>5</v>
      </c>
      <c r="CK89" s="12" t="str">
        <f>IF(squadre!BQ28="1s", Q28, "-")</f>
        <v>-</v>
      </c>
      <c r="CL89" s="12" t="str">
        <f>IF(squadre!BR28="1s", R28, "-")</f>
        <v>-</v>
      </c>
      <c r="CM89" s="12" t="str">
        <f>IF(squadre!BS28="1s", S28, "-")</f>
        <v>-</v>
      </c>
      <c r="CN89" s="12" t="str">
        <f>IF(squadre!BT28="1s", T28, "-")</f>
        <v>-</v>
      </c>
      <c r="CO89" s="12" t="str">
        <f>IF(squadre!BU28="1s", U28, "-")</f>
        <v>-</v>
      </c>
      <c r="CP89" s="12" t="str">
        <f>IF(squadre!BV28="1s", V28, "-")</f>
        <v>-</v>
      </c>
    </row>
    <row r="90" spans="2:94" x14ac:dyDescent="0.25">
      <c r="B90" s="11">
        <v>27</v>
      </c>
      <c r="C90" s="19" t="str">
        <f>IF(squadre!C29=1, C29, "-")</f>
        <v>-</v>
      </c>
      <c r="D90" s="19">
        <f>IF(squadre!D29=1, D29, "-")</f>
        <v>6</v>
      </c>
      <c r="E90" s="19" t="str">
        <f>IF(squadre!E29=1, E29, "-")</f>
        <v>-</v>
      </c>
      <c r="F90" s="19">
        <f>IF(squadre!F29=1, F29, "-")</f>
        <v>6</v>
      </c>
      <c r="G90" s="19" t="str">
        <f>IF(squadre!G29=1, G29, "-")</f>
        <v>-</v>
      </c>
      <c r="H90" s="19">
        <f>IF(squadre!H29=1, H29, "-")</f>
        <v>5.5</v>
      </c>
      <c r="I90" s="19" t="str">
        <f>IF(squadre!I29=1, I29, "-")</f>
        <v>-</v>
      </c>
      <c r="J90" s="19" t="str">
        <f>IF(squadre!J29=1, J29, "-")</f>
        <v>-</v>
      </c>
      <c r="K90" s="19" t="str">
        <f>IF(squadre!K29=1, K29, "-")</f>
        <v>-</v>
      </c>
      <c r="L90" s="19" t="str">
        <f>IF(squadre!L29=1, L29, "-")</f>
        <v>-</v>
      </c>
      <c r="M90" s="19">
        <f>IF(squadre!M29=1, M29, "-")</f>
        <v>6</v>
      </c>
      <c r="N90" s="19">
        <f>IF(squadre!N29=1, N29, "-")</f>
        <v>7</v>
      </c>
      <c r="O90" s="19" t="str">
        <f>IF(squadre!O29=1, O29, "-")</f>
        <v>-</v>
      </c>
      <c r="P90" s="19" t="str">
        <f>IF(squadre!P29=1, P29, "-")</f>
        <v>-</v>
      </c>
      <c r="Q90" s="19">
        <f>IF(squadre!Q29=1, Q29, "-")</f>
        <v>6.5</v>
      </c>
      <c r="R90" s="19">
        <f>IF(squadre!R29=1, R29, "-")</f>
        <v>8</v>
      </c>
      <c r="S90" s="19">
        <f>IF(squadre!S29=1, S29, "-")</f>
        <v>6.5</v>
      </c>
      <c r="T90" s="19">
        <f>IF(squadre!T29=1, T29, "-")</f>
        <v>5</v>
      </c>
      <c r="U90" s="19">
        <f>IF(squadre!U29=1, U29, "-")</f>
        <v>6</v>
      </c>
      <c r="V90" s="19" t="str">
        <f>IF(squadre!V29=1, V29, "-")</f>
        <v>-</v>
      </c>
      <c r="AB90" s="11">
        <v>27</v>
      </c>
      <c r="AC90" s="12" t="str">
        <f>IF(squadre!BC29="1v", C29, "-")</f>
        <v>-</v>
      </c>
      <c r="AD90" s="12">
        <f>IF(squadre!BD29="1v", D29, "-")</f>
        <v>6</v>
      </c>
      <c r="AE90" s="12" t="str">
        <f>IF(squadre!BE29="1v", E29, "-")</f>
        <v>-</v>
      </c>
      <c r="AF90" s="12" t="str">
        <f>IF(squadre!BF29="1v", F29, "-")</f>
        <v>-</v>
      </c>
      <c r="AG90" s="12" t="str">
        <f>IF(squadre!BG29="1v", G29, "-")</f>
        <v>-</v>
      </c>
      <c r="AH90" s="12">
        <f>IF(squadre!BH29="1v", H29, "-")</f>
        <v>5.5</v>
      </c>
      <c r="AI90" s="12" t="str">
        <f>IF(squadre!BI29="1v", I29, "-")</f>
        <v>-</v>
      </c>
      <c r="AJ90" s="12" t="str">
        <f>IF(squadre!BJ29="1v", J29, "-")</f>
        <v>-</v>
      </c>
      <c r="AK90" s="12" t="str">
        <f>IF(squadre!BK29="1v", K29, "-")</f>
        <v>-</v>
      </c>
      <c r="AL90" s="12" t="str">
        <f>IF(squadre!BL29="1v", L29, "-")</f>
        <v>-</v>
      </c>
      <c r="AM90" s="12">
        <f>IF(squadre!BM29="1v", M29, "-")</f>
        <v>6</v>
      </c>
      <c r="AN90" s="12" t="str">
        <f>IF(squadre!BN29="1v", N29, "-")</f>
        <v>-</v>
      </c>
      <c r="AO90" s="12" t="str">
        <f>IF(squadre!BO29="1v", O29, "-")</f>
        <v>-</v>
      </c>
      <c r="AP90" s="12" t="str">
        <f>IF(squadre!BP29="1v", P29, "-")</f>
        <v>-</v>
      </c>
      <c r="AQ90" s="12" t="str">
        <f>IF(squadre!BQ29="1v", Q29, "-")</f>
        <v>-</v>
      </c>
      <c r="AR90" s="12">
        <f>IF(squadre!BR29="1v", R29, "-")</f>
        <v>8</v>
      </c>
      <c r="AS90" s="12">
        <f>IF(squadre!BS29="1v", S29, "-")</f>
        <v>6.5</v>
      </c>
      <c r="AT90" s="12" t="str">
        <f>IF(squadre!BT29="1v", T29, "-")</f>
        <v>-</v>
      </c>
      <c r="AU90" s="12" t="str">
        <f>IF(squadre!BU29="1v", U29, "-")</f>
        <v>-</v>
      </c>
      <c r="AV90" s="12" t="str">
        <f>IF(squadre!BV29="1v", V29, "-")</f>
        <v>-</v>
      </c>
      <c r="AY90" s="11">
        <v>27</v>
      </c>
      <c r="AZ90" s="12" t="str">
        <f>IF(squadre!BC28="1p", C28, "-")</f>
        <v>-</v>
      </c>
      <c r="BA90" s="12" t="str">
        <f>IF(squadre!BD29="1p", D29, "-")</f>
        <v>-</v>
      </c>
      <c r="BB90" s="12" t="str">
        <f>IF(squadre!BE29="1p", E29, "-")</f>
        <v>-</v>
      </c>
      <c r="BC90" s="12" t="str">
        <f>IF(squadre!BF29="1p", F29, "-")</f>
        <v>-</v>
      </c>
      <c r="BD90" s="12" t="str">
        <f>IF(squadre!BG29="1p", G29, "-")</f>
        <v>-</v>
      </c>
      <c r="BE90" s="12" t="str">
        <f>IF(squadre!BH29="1p", H29, "-")</f>
        <v>-</v>
      </c>
      <c r="BF90" s="12" t="str">
        <f>IF(squadre!BI29="1p", I29, "-")</f>
        <v>-</v>
      </c>
      <c r="BG90" s="12" t="str">
        <f>IF(squadre!BJ29="1p", J29, "-")</f>
        <v>-</v>
      </c>
      <c r="BH90" s="12" t="str">
        <f>IF(squadre!BK29="1p", K29, "-")</f>
        <v>-</v>
      </c>
      <c r="BI90" s="12" t="str">
        <f>IF(squadre!BL29="1p", L29, "-")</f>
        <v>-</v>
      </c>
      <c r="BJ90" s="12" t="str">
        <f>IF(squadre!BM29="1p", M29, "-")</f>
        <v>-</v>
      </c>
      <c r="BK90" s="12">
        <f>IF(squadre!BN29="1p", N29, "-")</f>
        <v>7</v>
      </c>
      <c r="BL90" s="12" t="str">
        <f>IF(squadre!BO29="1p", O29, "-")</f>
        <v>-</v>
      </c>
      <c r="BM90" s="12" t="str">
        <f>IF(squadre!BP29="1p", P29, "-")</f>
        <v>-</v>
      </c>
      <c r="BN90" s="12" t="str">
        <f>IF(squadre!BQ29="1p", Q29, "-")</f>
        <v>-</v>
      </c>
      <c r="BO90" s="12" t="str">
        <f>IF(squadre!BR29="1p", R29, "-")</f>
        <v>-</v>
      </c>
      <c r="BP90" s="12" t="str">
        <f>IF(squadre!BS29="1p", S29, "-")</f>
        <v>-</v>
      </c>
      <c r="BQ90" s="12" t="str">
        <f>IF(squadre!BT29="1p", T29, "-")</f>
        <v>-</v>
      </c>
      <c r="BR90" s="12">
        <f>IF(squadre!BU29="1p", U29, "-")</f>
        <v>6</v>
      </c>
      <c r="BS90" s="12" t="str">
        <f>IF(squadre!BV29="1p", V29, "-")</f>
        <v>-</v>
      </c>
      <c r="BV90" s="11">
        <v>27</v>
      </c>
      <c r="BW90" s="12" t="str">
        <f>IF(squadre!BC29="1s", C29, "-")</f>
        <v>-</v>
      </c>
      <c r="BX90" s="12" t="str">
        <f>IF(squadre!BD29="1s", D29, "-")</f>
        <v>-</v>
      </c>
      <c r="BY90" s="12" t="str">
        <f>IF(squadre!BE29="1s", E29, "-")</f>
        <v>-</v>
      </c>
      <c r="BZ90" s="12">
        <f>IF(squadre!BF29="1s", F29, "-")</f>
        <v>6</v>
      </c>
      <c r="CA90" s="12" t="str">
        <f>IF(squadre!BG29="1s", G29, "-")</f>
        <v>-</v>
      </c>
      <c r="CB90" s="12" t="str">
        <f>IF(squadre!BH29="1s", H29, "-")</f>
        <v>-</v>
      </c>
      <c r="CC90" s="12" t="str">
        <f>IF(squadre!BI29="1s", I29, "-")</f>
        <v>-</v>
      </c>
      <c r="CD90" s="12" t="str">
        <f>IF(squadre!BJ29="1s", J29, "-")</f>
        <v>-</v>
      </c>
      <c r="CE90" s="12" t="str">
        <f>IF(squadre!BK29="1s", K29, "-")</f>
        <v>-</v>
      </c>
      <c r="CF90" s="12" t="str">
        <f>IF(squadre!BL29="1s", L29, "-")</f>
        <v>-</v>
      </c>
      <c r="CG90" s="12" t="str">
        <f>IF(squadre!BM29="1s", M29, "-")</f>
        <v>-</v>
      </c>
      <c r="CH90" s="12" t="str">
        <f>IF(squadre!BN29="1s", N29, "-")</f>
        <v>-</v>
      </c>
      <c r="CI90" s="12" t="str">
        <f>IF(squadre!BO29="1s", O29, "-")</f>
        <v>-</v>
      </c>
      <c r="CJ90" s="12" t="str">
        <f>IF(squadre!BP29="1s", P29, "-")</f>
        <v>-</v>
      </c>
      <c r="CK90" s="12">
        <f>IF(squadre!BQ29="1s", Q29, "-")</f>
        <v>6.5</v>
      </c>
      <c r="CL90" s="12" t="str">
        <f>IF(squadre!BR29="1s", R29, "-")</f>
        <v>-</v>
      </c>
      <c r="CM90" s="12" t="str">
        <f>IF(squadre!BS29="1s", S29, "-")</f>
        <v>-</v>
      </c>
      <c r="CN90" s="12">
        <f>IF(squadre!BT29="1s", T29, "-")</f>
        <v>5</v>
      </c>
      <c r="CO90" s="12" t="str">
        <f>IF(squadre!BU29="1s", U29, "-")</f>
        <v>-</v>
      </c>
      <c r="CP90" s="12" t="str">
        <f>IF(squadre!BV29="1s", V29, "-")</f>
        <v>-</v>
      </c>
    </row>
    <row r="91" spans="2:94" x14ac:dyDescent="0.25">
      <c r="B91" s="11">
        <v>28</v>
      </c>
      <c r="C91" s="19">
        <f>IF(squadre!C30=1, C30, "-")</f>
        <v>6</v>
      </c>
      <c r="D91" s="19" t="str">
        <f>IF(squadre!D30=1, D30, "-")</f>
        <v>-</v>
      </c>
      <c r="E91" s="19">
        <f>IF(squadre!E30=1, E30, "-")</f>
        <v>6</v>
      </c>
      <c r="F91" s="19" t="str">
        <f>IF(squadre!F30=1, F30, "-")</f>
        <v>-</v>
      </c>
      <c r="G91" s="19">
        <f>IF(squadre!G30=1, G30, "-")</f>
        <v>7.5</v>
      </c>
      <c r="H91" s="19" t="str">
        <f>IF(squadre!H30=1, H30, "-")</f>
        <v>-</v>
      </c>
      <c r="I91" s="19">
        <f>IF(squadre!I30=1, I30, "-")</f>
        <v>6</v>
      </c>
      <c r="J91" s="19">
        <f>IF(squadre!J30=1, J30, "-")</f>
        <v>6</v>
      </c>
      <c r="K91" s="19">
        <f>IF(squadre!K30=1, K30, "-")</f>
        <v>6</v>
      </c>
      <c r="L91" s="19">
        <f>IF(squadre!L30=1, L30, "-")</f>
        <v>5.5</v>
      </c>
      <c r="M91" s="19" t="str">
        <f>IF(squadre!M30=1, M30, "-")</f>
        <v>-</v>
      </c>
      <c r="N91" s="19" t="str">
        <f>IF(squadre!N30=1, N30, "-")</f>
        <v>-</v>
      </c>
      <c r="O91" s="19">
        <f>IF(squadre!O30=1, O30, "-")</f>
        <v>5.5</v>
      </c>
      <c r="P91" s="19">
        <f>IF(squadre!P30=1, P30, "-")</f>
        <v>6.5</v>
      </c>
      <c r="Q91" s="19" t="str">
        <f>IF(squadre!Q30=1, Q30, "-")</f>
        <v>-</v>
      </c>
      <c r="R91" s="19" t="str">
        <f>IF(squadre!R30=1, R30, "-")</f>
        <v>-</v>
      </c>
      <c r="S91" s="19" t="str">
        <f>IF(squadre!S30=1, S30, "-")</f>
        <v>-</v>
      </c>
      <c r="T91" s="19" t="str">
        <f>IF(squadre!T30=1, T30, "-")</f>
        <v>-</v>
      </c>
      <c r="U91" s="19" t="str">
        <f>IF(squadre!U30=1, U30, "-")</f>
        <v>-</v>
      </c>
      <c r="V91" s="19">
        <f>IF(squadre!V30=1, V30, "-")</f>
        <v>6</v>
      </c>
      <c r="AB91" s="11">
        <v>28</v>
      </c>
      <c r="AC91" s="12">
        <f>IF(squadre!BC30="1v", C30, "-")</f>
        <v>6</v>
      </c>
      <c r="AD91" s="12" t="str">
        <f>IF(squadre!BD30="1v", D30, "-")</f>
        <v>-</v>
      </c>
      <c r="AE91" s="12">
        <f>IF(squadre!BE30="1v", E30, "-")</f>
        <v>6</v>
      </c>
      <c r="AF91" s="12" t="str">
        <f>IF(squadre!BF30="1v", F30, "-")</f>
        <v>-</v>
      </c>
      <c r="AG91" s="12">
        <f>IF(squadre!BG30="1v", G30, "-")</f>
        <v>7.5</v>
      </c>
      <c r="AH91" s="12" t="str">
        <f>IF(squadre!BH30="1v", H30, "-")</f>
        <v>-</v>
      </c>
      <c r="AI91" s="12" t="str">
        <f>IF(squadre!BI30="1v", I30, "-")</f>
        <v>-</v>
      </c>
      <c r="AJ91" s="12" t="str">
        <f>IF(squadre!BJ30="1v", J30, "-")</f>
        <v>-</v>
      </c>
      <c r="AK91" s="12">
        <f>IF(squadre!BK30="1v", K30, "-")</f>
        <v>6</v>
      </c>
      <c r="AL91" s="12" t="str">
        <f>IF(squadre!BL30="1v", L30, "-")</f>
        <v>-</v>
      </c>
      <c r="AM91" s="12" t="str">
        <f>IF(squadre!BM30="1v", M30, "-")</f>
        <v>-</v>
      </c>
      <c r="AN91" s="12" t="str">
        <f>IF(squadre!BN30="1v", N30, "-")</f>
        <v>-</v>
      </c>
      <c r="AO91" s="12" t="str">
        <f>IF(squadre!BO30="1v", O30, "-")</f>
        <v>-</v>
      </c>
      <c r="AP91" s="12">
        <f>IF(squadre!BP30="1v", P30, "-")</f>
        <v>6.5</v>
      </c>
      <c r="AQ91" s="12" t="str">
        <f>IF(squadre!BQ30="1v", Q30, "-")</f>
        <v>-</v>
      </c>
      <c r="AR91" s="12" t="str">
        <f>IF(squadre!BR30="1v", R30, "-")</f>
        <v>-</v>
      </c>
      <c r="AS91" s="12" t="str">
        <f>IF(squadre!BS30="1v", S30, "-")</f>
        <v>-</v>
      </c>
      <c r="AT91" s="12" t="str">
        <f>IF(squadre!BT30="1v", T30, "-")</f>
        <v>-</v>
      </c>
      <c r="AU91" s="12" t="str">
        <f>IF(squadre!BU30="1v", U30, "-")</f>
        <v>-</v>
      </c>
      <c r="AV91" s="12" t="str">
        <f>IF(squadre!BV30="1v", V30, "-")</f>
        <v>-</v>
      </c>
      <c r="AY91" s="11">
        <v>28</v>
      </c>
      <c r="AZ91" s="12" t="str">
        <f>IF(squadre!BC29="1p", C29, "-")</f>
        <v>-</v>
      </c>
      <c r="BA91" s="12" t="str">
        <f>IF(squadre!BD30="1p", D30, "-")</f>
        <v>-</v>
      </c>
      <c r="BB91" s="12" t="str">
        <f>IF(squadre!BE30="1p", E30, "-")</f>
        <v>-</v>
      </c>
      <c r="BC91" s="12" t="str">
        <f>IF(squadre!BF30="1p", F30, "-")</f>
        <v>-</v>
      </c>
      <c r="BD91" s="12" t="str">
        <f>IF(squadre!BG30="1p", G30, "-")</f>
        <v>-</v>
      </c>
      <c r="BE91" s="12" t="str">
        <f>IF(squadre!BH30="1p", H30, "-")</f>
        <v>-</v>
      </c>
      <c r="BF91" s="12" t="str">
        <f>IF(squadre!BI30="1p", I30, "-")</f>
        <v>-</v>
      </c>
      <c r="BG91" s="12" t="str">
        <f>IF(squadre!BJ30="1p", J30, "-")</f>
        <v>-</v>
      </c>
      <c r="BH91" s="12" t="str">
        <f>IF(squadre!BK30="1p", K30, "-")</f>
        <v>-</v>
      </c>
      <c r="BI91" s="12" t="str">
        <f>IF(squadre!BL30="1p", L30, "-")</f>
        <v>-</v>
      </c>
      <c r="BJ91" s="12" t="str">
        <f>IF(squadre!BM30="1p", M30, "-")</f>
        <v>-</v>
      </c>
      <c r="BK91" s="12" t="str">
        <f>IF(squadre!BN30="1p", N30, "-")</f>
        <v>-</v>
      </c>
      <c r="BL91" s="12" t="str">
        <f>IF(squadre!BO30="1p", O30, "-")</f>
        <v>-</v>
      </c>
      <c r="BM91" s="12" t="str">
        <f>IF(squadre!BP30="1p", P30, "-")</f>
        <v>-</v>
      </c>
      <c r="BN91" s="12" t="str">
        <f>IF(squadre!BQ30="1p", Q30, "-")</f>
        <v>-</v>
      </c>
      <c r="BO91" s="12" t="str">
        <f>IF(squadre!BR30="1p", R30, "-")</f>
        <v>-</v>
      </c>
      <c r="BP91" s="12" t="str">
        <f>IF(squadre!BS30="1p", S30, "-")</f>
        <v>-</v>
      </c>
      <c r="BQ91" s="12" t="str">
        <f>IF(squadre!BT30="1p", T30, "-")</f>
        <v>-</v>
      </c>
      <c r="BR91" s="12" t="str">
        <f>IF(squadre!BU30="1p", U30, "-")</f>
        <v>-</v>
      </c>
      <c r="BS91" s="12">
        <f>IF(squadre!BV30="1p", V30, "-")</f>
        <v>6</v>
      </c>
      <c r="BV91" s="11">
        <v>28</v>
      </c>
      <c r="BW91" s="12" t="str">
        <f>IF(squadre!BC30="1s", C30, "-")</f>
        <v>-</v>
      </c>
      <c r="BX91" s="12" t="str">
        <f>IF(squadre!BD30="1s", D30, "-")</f>
        <v>-</v>
      </c>
      <c r="BY91" s="12" t="str">
        <f>IF(squadre!BE30="1s", E30, "-")</f>
        <v>-</v>
      </c>
      <c r="BZ91" s="12" t="str">
        <f>IF(squadre!BF30="1s", F30, "-")</f>
        <v>-</v>
      </c>
      <c r="CA91" s="12" t="str">
        <f>IF(squadre!BG30="1s", G30, "-")</f>
        <v>-</v>
      </c>
      <c r="CB91" s="12" t="str">
        <f>IF(squadre!BH30="1s", H30, "-")</f>
        <v>-</v>
      </c>
      <c r="CC91" s="12">
        <f>IF(squadre!BI30="1s", I30, "-")</f>
        <v>6</v>
      </c>
      <c r="CD91" s="12">
        <f>IF(squadre!BJ30="1s", J30, "-")</f>
        <v>6</v>
      </c>
      <c r="CE91" s="12" t="str">
        <f>IF(squadre!BK30="1s", K30, "-")</f>
        <v>-</v>
      </c>
      <c r="CF91" s="12">
        <f>IF(squadre!BL30="1s", L30, "-")</f>
        <v>5.5</v>
      </c>
      <c r="CG91" s="12" t="str">
        <f>IF(squadre!BM30="1s", M30, "-")</f>
        <v>-</v>
      </c>
      <c r="CH91" s="12" t="str">
        <f>IF(squadre!BN30="1s", N30, "-")</f>
        <v>-</v>
      </c>
      <c r="CI91" s="12">
        <f>IF(squadre!BO30="1s", O30, "-")</f>
        <v>5.5</v>
      </c>
      <c r="CJ91" s="12" t="str">
        <f>IF(squadre!BP30="1s", P30, "-")</f>
        <v>-</v>
      </c>
      <c r="CK91" s="12" t="str">
        <f>IF(squadre!BQ30="1s", Q30, "-")</f>
        <v>-</v>
      </c>
      <c r="CL91" s="12" t="str">
        <f>IF(squadre!BR30="1s", R30, "-")</f>
        <v>-</v>
      </c>
      <c r="CM91" s="12" t="str">
        <f>IF(squadre!BS30="1s", S30, "-")</f>
        <v>-</v>
      </c>
      <c r="CN91" s="12" t="str">
        <f>IF(squadre!BT30="1s", T30, "-")</f>
        <v>-</v>
      </c>
      <c r="CO91" s="12" t="str">
        <f>IF(squadre!BU30="1s", U30, "-")</f>
        <v>-</v>
      </c>
      <c r="CP91" s="12" t="str">
        <f>IF(squadre!BV30="1s", V30, "-")</f>
        <v>-</v>
      </c>
    </row>
    <row r="92" spans="2:94" x14ac:dyDescent="0.25">
      <c r="B92" s="11">
        <v>29</v>
      </c>
      <c r="C92" s="19" t="str">
        <f>IF(squadre!C31=1, C31, "-")</f>
        <v>-</v>
      </c>
      <c r="D92" s="19">
        <f>IF(squadre!D31=1, D31, "-")</f>
        <v>6</v>
      </c>
      <c r="E92" s="19" t="str">
        <f>IF(squadre!E31=1, E31, "-")</f>
        <v>-</v>
      </c>
      <c r="F92" s="19">
        <f>IF(squadre!F31=1, F31, "-")</f>
        <v>6.5</v>
      </c>
      <c r="G92" s="19" t="str">
        <f>IF(squadre!G31=1, G31, "-")</f>
        <v>-</v>
      </c>
      <c r="H92" s="19">
        <f>IF(squadre!H31=1, H31, "-")</f>
        <v>6</v>
      </c>
      <c r="I92" s="19" t="str">
        <f>IF(squadre!I31=1, I31, "-")</f>
        <v>-</v>
      </c>
      <c r="J92" s="19" t="str">
        <f>IF(squadre!J31=1, J31, "-")</f>
        <v>-</v>
      </c>
      <c r="K92" s="19" t="str">
        <f>IF(squadre!K31=1, K31, "-")</f>
        <v>-</v>
      </c>
      <c r="L92" s="19" t="str">
        <f>IF(squadre!L31=1, L31, "-")</f>
        <v>-</v>
      </c>
      <c r="M92" s="19">
        <f>IF(squadre!M31=1, M31, "-")</f>
        <v>6.5</v>
      </c>
      <c r="N92" s="19">
        <f>IF(squadre!N31=1, N31, "-")</f>
        <v>5</v>
      </c>
      <c r="O92" s="19" t="str">
        <f>IF(squadre!O31=1, O31, "-")</f>
        <v>-</v>
      </c>
      <c r="P92" s="19" t="str">
        <f>IF(squadre!P31=1, P31, "-")</f>
        <v>-</v>
      </c>
      <c r="Q92" s="19">
        <f>IF(squadre!Q31=1, Q31, "-")</f>
        <v>5.5</v>
      </c>
      <c r="R92" s="19">
        <f>IF(squadre!R31=1, R31, "-")</f>
        <v>5.5</v>
      </c>
      <c r="S92" s="19">
        <f>IF(squadre!S31=1, S31, "-")</f>
        <v>5.5</v>
      </c>
      <c r="T92" s="19">
        <f>IF(squadre!T31=1, T31, "-")</f>
        <v>6.5</v>
      </c>
      <c r="U92" s="19">
        <f>IF(squadre!U31=1, U31, "-")</f>
        <v>6</v>
      </c>
      <c r="V92" s="19" t="str">
        <f>IF(squadre!V31=1, V31, "-")</f>
        <v>-</v>
      </c>
      <c r="AB92" s="11">
        <v>29</v>
      </c>
      <c r="AC92" s="12" t="str">
        <f>IF(squadre!BC31="1v", C31, "-")</f>
        <v>-</v>
      </c>
      <c r="AD92" s="12" t="str">
        <f>IF(squadre!BD31="1v", D31, "-")</f>
        <v>-</v>
      </c>
      <c r="AE92" s="12" t="str">
        <f>IF(squadre!BE31="1v", E31, "-")</f>
        <v>-</v>
      </c>
      <c r="AF92" s="12">
        <f>IF(squadre!BF31="1v", F31, "-")</f>
        <v>6.5</v>
      </c>
      <c r="AG92" s="12" t="str">
        <f>IF(squadre!BG31="1v", G31, "-")</f>
        <v>-</v>
      </c>
      <c r="AH92" s="12">
        <f>IF(squadre!BH31="1v", H31, "-")</f>
        <v>6</v>
      </c>
      <c r="AI92" s="12" t="str">
        <f>IF(squadre!BI31="1v", I31, "-")</f>
        <v>-</v>
      </c>
      <c r="AJ92" s="12" t="str">
        <f>IF(squadre!BJ31="1v", J31, "-")</f>
        <v>-</v>
      </c>
      <c r="AK92" s="12" t="str">
        <f>IF(squadre!BK31="1v", K31, "-")</f>
        <v>-</v>
      </c>
      <c r="AL92" s="12" t="str">
        <f>IF(squadre!BL31="1v", L31, "-")</f>
        <v>-</v>
      </c>
      <c r="AM92" s="12">
        <f>IF(squadre!BM31="1v", M31, "-")</f>
        <v>6.5</v>
      </c>
      <c r="AN92" s="12">
        <f>IF(squadre!BN31="1v", N31, "-")</f>
        <v>5</v>
      </c>
      <c r="AO92" s="12" t="str">
        <f>IF(squadre!BO31="1v", O31, "-")</f>
        <v>-</v>
      </c>
      <c r="AP92" s="12" t="str">
        <f>IF(squadre!BP31="1v", P31, "-")</f>
        <v>-</v>
      </c>
      <c r="AQ92" s="12" t="str">
        <f>IF(squadre!BQ31="1v", Q31, "-")</f>
        <v>-</v>
      </c>
      <c r="AR92" s="12">
        <f>IF(squadre!BR31="1v", R31, "-")</f>
        <v>5.5</v>
      </c>
      <c r="AS92" s="12" t="str">
        <f>IF(squadre!BS31="1v", S31, "-")</f>
        <v>-</v>
      </c>
      <c r="AT92" s="12" t="str">
        <f>IF(squadre!BT31="1v", T31, "-")</f>
        <v>-</v>
      </c>
      <c r="AU92" s="12">
        <f>IF(squadre!BU31="1v", U31, "-")</f>
        <v>6</v>
      </c>
      <c r="AV92" s="12" t="str">
        <f>IF(squadre!BV31="1v", V31, "-")</f>
        <v>-</v>
      </c>
      <c r="AY92" s="11">
        <v>29</v>
      </c>
      <c r="AZ92" s="12" t="str">
        <f>IF(squadre!BC30="1p", C30, "-")</f>
        <v>-</v>
      </c>
      <c r="BA92" s="12" t="str">
        <f>IF(squadre!BD31="1p", D31, "-")</f>
        <v>-</v>
      </c>
      <c r="BB92" s="12" t="str">
        <f>IF(squadre!BE31="1p", E31, "-")</f>
        <v>-</v>
      </c>
      <c r="BC92" s="12" t="str">
        <f>IF(squadre!BF31="1p", F31, "-")</f>
        <v>-</v>
      </c>
      <c r="BD92" s="12" t="str">
        <f>IF(squadre!BG31="1p", G31, "-")</f>
        <v>-</v>
      </c>
      <c r="BE92" s="12" t="str">
        <f>IF(squadre!BH31="1p", H31, "-")</f>
        <v>-</v>
      </c>
      <c r="BF92" s="12" t="str">
        <f>IF(squadre!BI31="1p", I31, "-")</f>
        <v>-</v>
      </c>
      <c r="BG92" s="12" t="str">
        <f>IF(squadre!BJ31="1p", J31, "-")</f>
        <v>-</v>
      </c>
      <c r="BH92" s="12" t="str">
        <f>IF(squadre!BK31="1p", K31, "-")</f>
        <v>-</v>
      </c>
      <c r="BI92" s="12" t="str">
        <f>IF(squadre!BL31="1p", L31, "-")</f>
        <v>-</v>
      </c>
      <c r="BJ92" s="12" t="str">
        <f>IF(squadre!BM31="1p", M31, "-")</f>
        <v>-</v>
      </c>
      <c r="BK92" s="12" t="str">
        <f>IF(squadre!BN31="1p", N31, "-")</f>
        <v>-</v>
      </c>
      <c r="BL92" s="12" t="str">
        <f>IF(squadre!BO31="1p", O31, "-")</f>
        <v>-</v>
      </c>
      <c r="BM92" s="12" t="str">
        <f>IF(squadre!BP31="1p", P31, "-")</f>
        <v>-</v>
      </c>
      <c r="BN92" s="12" t="str">
        <f>IF(squadre!BQ31="1p", Q31, "-")</f>
        <v>-</v>
      </c>
      <c r="BO92" s="12" t="str">
        <f>IF(squadre!BR31="1p", R31, "-")</f>
        <v>-</v>
      </c>
      <c r="BP92" s="12" t="str">
        <f>IF(squadre!BS31="1p", S31, "-")</f>
        <v>-</v>
      </c>
      <c r="BQ92" s="12">
        <f>IF(squadre!BT31="1p", T31, "-")</f>
        <v>6.5</v>
      </c>
      <c r="BR92" s="12" t="str">
        <f>IF(squadre!BU31="1p", U31, "-")</f>
        <v>-</v>
      </c>
      <c r="BS92" s="12" t="str">
        <f>IF(squadre!BV31="1p", V31, "-")</f>
        <v>-</v>
      </c>
      <c r="BV92" s="11">
        <v>29</v>
      </c>
      <c r="BW92" s="12" t="str">
        <f>IF(squadre!BC31="1s", C31, "-")</f>
        <v>-</v>
      </c>
      <c r="BX92" s="12">
        <f>IF(squadre!BD31="1s", D31, "-")</f>
        <v>6</v>
      </c>
      <c r="BY92" s="12" t="str">
        <f>IF(squadre!BE31="1s", E31, "-")</f>
        <v>-</v>
      </c>
      <c r="BZ92" s="12" t="str">
        <f>IF(squadre!BF31="1s", F31, "-")</f>
        <v>-</v>
      </c>
      <c r="CA92" s="12" t="str">
        <f>IF(squadre!BG31="1s", G31, "-")</f>
        <v>-</v>
      </c>
      <c r="CB92" s="12" t="str">
        <f>IF(squadre!BH31="1s", H31, "-")</f>
        <v>-</v>
      </c>
      <c r="CC92" s="12" t="str">
        <f>IF(squadre!BI31="1s", I31, "-")</f>
        <v>-</v>
      </c>
      <c r="CD92" s="12" t="str">
        <f>IF(squadre!BJ31="1s", J31, "-")</f>
        <v>-</v>
      </c>
      <c r="CE92" s="12" t="str">
        <f>IF(squadre!BK31="1s", K31, "-")</f>
        <v>-</v>
      </c>
      <c r="CF92" s="12" t="str">
        <f>IF(squadre!BL31="1s", L31, "-")</f>
        <v>-</v>
      </c>
      <c r="CG92" s="12" t="str">
        <f>IF(squadre!BM31="1s", M31, "-")</f>
        <v>-</v>
      </c>
      <c r="CH92" s="12" t="str">
        <f>IF(squadre!BN31="1s", N31, "-")</f>
        <v>-</v>
      </c>
      <c r="CI92" s="12" t="str">
        <f>IF(squadre!BO31="1s", O31, "-")</f>
        <v>-</v>
      </c>
      <c r="CJ92" s="12" t="str">
        <f>IF(squadre!BP31="1s", P31, "-")</f>
        <v>-</v>
      </c>
      <c r="CK92" s="12">
        <f>IF(squadre!BQ31="1s", Q31, "-")</f>
        <v>5.5</v>
      </c>
      <c r="CL92" s="12" t="str">
        <f>IF(squadre!BR31="1s", R31, "-")</f>
        <v>-</v>
      </c>
      <c r="CM92" s="12">
        <f>IF(squadre!BS31="1s", S31, "-")</f>
        <v>5.5</v>
      </c>
      <c r="CN92" s="12" t="str">
        <f>IF(squadre!BT31="1s", T31, "-")</f>
        <v>-</v>
      </c>
      <c r="CO92" s="12" t="str">
        <f>IF(squadre!BU31="1s", U31, "-")</f>
        <v>-</v>
      </c>
      <c r="CP92" s="12" t="str">
        <f>IF(squadre!BV31="1s", V31, "-")</f>
        <v>-</v>
      </c>
    </row>
    <row r="93" spans="2:94" x14ac:dyDescent="0.25">
      <c r="B93" s="11">
        <v>30</v>
      </c>
      <c r="C93" s="19">
        <f>IF(squadre!C32=1, C32, "-")</f>
        <v>6</v>
      </c>
      <c r="D93" s="19" t="str">
        <f>IF(squadre!D32=1, D32, "-")</f>
        <v>-</v>
      </c>
      <c r="E93" s="19">
        <f>IF(squadre!E32=1, E32, "-")</f>
        <v>7.5</v>
      </c>
      <c r="F93" s="19" t="str">
        <f>IF(squadre!F32=1, F32, "-")</f>
        <v>-</v>
      </c>
      <c r="G93" s="19">
        <f>IF(squadre!G32=1, G32, "-")</f>
        <v>6</v>
      </c>
      <c r="H93" s="19" t="str">
        <f>IF(squadre!H32=1, H32, "-")</f>
        <v>-</v>
      </c>
      <c r="I93" s="19">
        <f>IF(squadre!I32=1, I32, "-")</f>
        <v>6</v>
      </c>
      <c r="J93" s="19">
        <f>IF(squadre!J32=1, J32, "-")</f>
        <v>5.5</v>
      </c>
      <c r="K93" s="19" t="str">
        <f>IF(squadre!K32=1, K32, "-")</f>
        <v>-</v>
      </c>
      <c r="L93" s="19">
        <f>IF(squadre!L32=1, L32, "-")</f>
        <v>6</v>
      </c>
      <c r="M93" s="19" t="str">
        <f>IF(squadre!M32=1, M32, "-")</f>
        <v>-</v>
      </c>
      <c r="N93" s="19" t="str">
        <f>IF(squadre!N32=1, N32, "-")</f>
        <v>-</v>
      </c>
      <c r="O93" s="19">
        <f>IF(squadre!O32=1, O32, "-")</f>
        <v>6.5</v>
      </c>
      <c r="P93" s="19">
        <f>IF(squadre!P32=1, P32, "-")</f>
        <v>6</v>
      </c>
      <c r="Q93" s="19" t="str">
        <f>IF(squadre!Q32=1, Q32, "-")</f>
        <v>-</v>
      </c>
      <c r="R93" s="19" t="str">
        <f>IF(squadre!R32=1, R32, "-")</f>
        <v>-</v>
      </c>
      <c r="S93" s="19" t="str">
        <f>IF(squadre!S32=1, S32, "-")</f>
        <v>-</v>
      </c>
      <c r="T93" s="19" t="str">
        <f>IF(squadre!T32=1, T32, "-")</f>
        <v>-</v>
      </c>
      <c r="U93" s="19">
        <f>IF(squadre!U32=1, U32, "-")</f>
        <v>6.5</v>
      </c>
      <c r="V93" s="19">
        <f>IF(squadre!V32=1, V32, "-")</f>
        <v>6</v>
      </c>
      <c r="AB93" s="11">
        <v>30</v>
      </c>
      <c r="AC93" s="12" t="str">
        <f>IF(squadre!BC32="1v", C32, "-")</f>
        <v>-</v>
      </c>
      <c r="AD93" s="12" t="str">
        <f>IF(squadre!BD32="1v", D32, "-")</f>
        <v>-</v>
      </c>
      <c r="AE93" s="12">
        <f>IF(squadre!BE32="1v", E32, "-")</f>
        <v>7.5</v>
      </c>
      <c r="AF93" s="12" t="str">
        <f>IF(squadre!BF32="1v", F32, "-")</f>
        <v>-</v>
      </c>
      <c r="AG93" s="12" t="str">
        <f>IF(squadre!BG32="1v", G32, "-")</f>
        <v>-</v>
      </c>
      <c r="AH93" s="12" t="str">
        <f>IF(squadre!BH32="1v", H32, "-")</f>
        <v>-</v>
      </c>
      <c r="AI93" s="12" t="str">
        <f>IF(squadre!BI32="1v", I32, "-")</f>
        <v>-</v>
      </c>
      <c r="AJ93" s="12" t="str">
        <f>IF(squadre!BJ32="1v", J32, "-")</f>
        <v>-</v>
      </c>
      <c r="AK93" s="12" t="str">
        <f>IF(squadre!BK32="1v", K32, "-")</f>
        <v>-</v>
      </c>
      <c r="AL93" s="12">
        <f>IF(squadre!BL32="1v", L32, "-")</f>
        <v>6</v>
      </c>
      <c r="AM93" s="12" t="str">
        <f>IF(squadre!BM32="1v", M32, "-")</f>
        <v>-</v>
      </c>
      <c r="AN93" s="12" t="str">
        <f>IF(squadre!BN32="1v", N32, "-")</f>
        <v>-</v>
      </c>
      <c r="AO93" s="12">
        <f>IF(squadre!BO32="1v", O32, "-")</f>
        <v>6.5</v>
      </c>
      <c r="AP93" s="12">
        <f>IF(squadre!BP32="1v", P32, "-")</f>
        <v>6</v>
      </c>
      <c r="AQ93" s="12" t="str">
        <f>IF(squadre!BQ32="1v", Q32, "-")</f>
        <v>-</v>
      </c>
      <c r="AR93" s="12" t="str">
        <f>IF(squadre!BR32="1v", R32, "-")</f>
        <v>-</v>
      </c>
      <c r="AS93" s="12" t="str">
        <f>IF(squadre!BS32="1v", S32, "-")</f>
        <v>-</v>
      </c>
      <c r="AT93" s="12" t="str">
        <f>IF(squadre!BT32="1v", T32, "-")</f>
        <v>-</v>
      </c>
      <c r="AU93" s="12" t="str">
        <f>IF(squadre!BU32="1v", U32, "-")</f>
        <v>-</v>
      </c>
      <c r="AV93" s="12" t="str">
        <f>IF(squadre!BV32="1v", V32, "-")</f>
        <v>-</v>
      </c>
      <c r="AY93" s="11">
        <v>30</v>
      </c>
      <c r="AZ93" s="12" t="str">
        <f>IF(squadre!BC31="1p", C31, "-")</f>
        <v>-</v>
      </c>
      <c r="BA93" s="12" t="str">
        <f>IF(squadre!BD32="1p", D32, "-")</f>
        <v>-</v>
      </c>
      <c r="BB93" s="12" t="str">
        <f>IF(squadre!BE32="1p", E32, "-")</f>
        <v>-</v>
      </c>
      <c r="BC93" s="12" t="str">
        <f>IF(squadre!BF32="1p", F32, "-")</f>
        <v>-</v>
      </c>
      <c r="BD93" s="12" t="str">
        <f>IF(squadre!BG32="1p", G32, "-")</f>
        <v>-</v>
      </c>
      <c r="BE93" s="12" t="str">
        <f>IF(squadre!BH32="1p", H32, "-")</f>
        <v>-</v>
      </c>
      <c r="BF93" s="12">
        <f>IF(squadre!BI32="1p", I32, "-")</f>
        <v>6</v>
      </c>
      <c r="BG93" s="12" t="str">
        <f>IF(squadre!BJ32="1p", J32, "-")</f>
        <v>-</v>
      </c>
      <c r="BH93" s="12" t="str">
        <f>IF(squadre!BK32="1p", K32, "-")</f>
        <v>-</v>
      </c>
      <c r="BI93" s="12" t="str">
        <f>IF(squadre!BL32="1p", L32, "-")</f>
        <v>-</v>
      </c>
      <c r="BJ93" s="12" t="str">
        <f>IF(squadre!BM32="1p", M32, "-")</f>
        <v>-</v>
      </c>
      <c r="BK93" s="12" t="str">
        <f>IF(squadre!BN32="1p", N32, "-")</f>
        <v>-</v>
      </c>
      <c r="BL93" s="12" t="str">
        <f>IF(squadre!BO32="1p", O32, "-")</f>
        <v>-</v>
      </c>
      <c r="BM93" s="12" t="str">
        <f>IF(squadre!BP32="1p", P32, "-")</f>
        <v>-</v>
      </c>
      <c r="BN93" s="12" t="str">
        <f>IF(squadre!BQ32="1p", Q32, "-")</f>
        <v>-</v>
      </c>
      <c r="BO93" s="12" t="str">
        <f>IF(squadre!BR32="1p", R32, "-")</f>
        <v>-</v>
      </c>
      <c r="BP93" s="12" t="str">
        <f>IF(squadre!BS32="1p", S32, "-")</f>
        <v>-</v>
      </c>
      <c r="BQ93" s="12" t="str">
        <f>IF(squadre!BT32="1p", T32, "-")</f>
        <v>-</v>
      </c>
      <c r="BR93" s="12" t="str">
        <f>IF(squadre!BU32="1p", U32, "-")</f>
        <v>-</v>
      </c>
      <c r="BS93" s="12">
        <f>IF(squadre!BV32="1p", V32, "-")</f>
        <v>6</v>
      </c>
      <c r="BV93" s="11">
        <v>30</v>
      </c>
      <c r="BW93" s="12" t="str">
        <f>IF(squadre!BC32="1s", C32, "-")</f>
        <v>-</v>
      </c>
      <c r="BX93" s="12" t="str">
        <f>IF(squadre!BD32="1s", D32, "-")</f>
        <v>-</v>
      </c>
      <c r="BY93" s="12" t="str">
        <f>IF(squadre!BE32="1s", E32, "-")</f>
        <v>-</v>
      </c>
      <c r="BZ93" s="12" t="str">
        <f>IF(squadre!BF32="1s", F32, "-")</f>
        <v>-</v>
      </c>
      <c r="CA93" s="12">
        <f>IF(squadre!BG32="1s", G32, "-")</f>
        <v>6</v>
      </c>
      <c r="CB93" s="12" t="str">
        <f>IF(squadre!BH32="1s", H32, "-")</f>
        <v>-</v>
      </c>
      <c r="CC93" s="12" t="str">
        <f>IF(squadre!BI32="1s", I32, "-")</f>
        <v>-</v>
      </c>
      <c r="CD93" s="12">
        <f>IF(squadre!BJ32="1s", J32, "-")</f>
        <v>5.5</v>
      </c>
      <c r="CE93" s="12" t="str">
        <f>IF(squadre!BK32="1s", K32, "-")</f>
        <v>-</v>
      </c>
      <c r="CF93" s="12" t="str">
        <f>IF(squadre!BL32="1s", L32, "-")</f>
        <v>-</v>
      </c>
      <c r="CG93" s="12" t="str">
        <f>IF(squadre!BM32="1s", M32, "-")</f>
        <v>-</v>
      </c>
      <c r="CH93" s="12" t="str">
        <f>IF(squadre!BN32="1s", N32, "-")</f>
        <v>-</v>
      </c>
      <c r="CI93" s="12" t="str">
        <f>IF(squadre!BO32="1s", O32, "-")</f>
        <v>-</v>
      </c>
      <c r="CJ93" s="12" t="str">
        <f>IF(squadre!BP32="1s", P32, "-")</f>
        <v>-</v>
      </c>
      <c r="CK93" s="12" t="str">
        <f>IF(squadre!BQ32="1s", Q32, "-")</f>
        <v>-</v>
      </c>
      <c r="CL93" s="12" t="str">
        <f>IF(squadre!BR32="1s", R32, "-")</f>
        <v>-</v>
      </c>
      <c r="CM93" s="12" t="str">
        <f>IF(squadre!BS32="1s", S32, "-")</f>
        <v>-</v>
      </c>
      <c r="CN93" s="12" t="str">
        <f>IF(squadre!BT32="1s", T32, "-")</f>
        <v>-</v>
      </c>
      <c r="CO93" s="12">
        <f>IF(squadre!BU32="1s", U32, "-")</f>
        <v>6.5</v>
      </c>
      <c r="CP93" s="12" t="str">
        <f>IF(squadre!BV32="1s", V32, "-")</f>
        <v>-</v>
      </c>
    </row>
    <row r="94" spans="2:94" x14ac:dyDescent="0.25">
      <c r="B94" s="11">
        <v>31</v>
      </c>
      <c r="C94" s="19" t="str">
        <f>IF(squadre!C33=1, C33, "-")</f>
        <v>-</v>
      </c>
      <c r="D94" s="19">
        <f>IF(squadre!D33=1, D33, "-")</f>
        <v>5.5</v>
      </c>
      <c r="E94" s="19" t="str">
        <f>IF(squadre!E33=1, E33, "-")</f>
        <v>-</v>
      </c>
      <c r="F94" s="19">
        <f>IF(squadre!F33=1, F33, "-")</f>
        <v>6</v>
      </c>
      <c r="G94" s="19" t="str">
        <f>IF(squadre!G33=1, G33, "-")</f>
        <v>-</v>
      </c>
      <c r="H94" s="19">
        <f>IF(squadre!H33=1, H33, "-")</f>
        <v>6.5</v>
      </c>
      <c r="I94" s="19" t="str">
        <f>IF(squadre!I33=1, I33, "-")</f>
        <v>-</v>
      </c>
      <c r="J94" s="19">
        <f>IF(squadre!J33=1, J33, "-")</f>
        <v>6</v>
      </c>
      <c r="K94" s="19">
        <f>IF(squadre!K33=1, K33, "-")</f>
        <v>6</v>
      </c>
      <c r="L94" s="19" t="str">
        <f>IF(squadre!L33=1, L33, "-")</f>
        <v>-</v>
      </c>
      <c r="M94" s="19" t="str">
        <f>IF(squadre!M33=1, M33, "-")</f>
        <v>-</v>
      </c>
      <c r="N94" s="19">
        <f>IF(squadre!N33=1, N33, "-")</f>
        <v>6</v>
      </c>
      <c r="O94" s="19" t="str">
        <f>IF(squadre!O33=1, O33, "-")</f>
        <v>-</v>
      </c>
      <c r="P94" s="19" t="str">
        <f>IF(squadre!P33=1, P33, "-")</f>
        <v>-</v>
      </c>
      <c r="Q94" s="19" t="str">
        <f>IF(squadre!Q33=1, Q33, "-")</f>
        <v>-</v>
      </c>
      <c r="R94" s="19">
        <f>IF(squadre!R33=1, R33, "-")</f>
        <v>6.5</v>
      </c>
      <c r="S94" s="19">
        <f>IF(squadre!S33=1, S33, "-")</f>
        <v>4.5</v>
      </c>
      <c r="T94" s="19">
        <f>IF(squadre!T33=1, T33, "-")</f>
        <v>7</v>
      </c>
      <c r="U94" s="19" t="str">
        <f>IF(squadre!U33=1, U33, "-")</f>
        <v>-</v>
      </c>
      <c r="V94" s="19">
        <f>IF(squadre!V33=1, V33, "-")</f>
        <v>6.5</v>
      </c>
      <c r="AB94" s="11">
        <v>31</v>
      </c>
      <c r="AC94" s="12" t="str">
        <f>IF(squadre!BC33="1v", C33, "-")</f>
        <v>-</v>
      </c>
      <c r="AD94" s="12" t="str">
        <f>IF(squadre!BD33="1v", D33, "-")</f>
        <v>-</v>
      </c>
      <c r="AE94" s="12" t="str">
        <f>IF(squadre!BE33="1v", E33, "-")</f>
        <v>-</v>
      </c>
      <c r="AF94" s="12" t="str">
        <f>IF(squadre!BF33="1v", F33, "-")</f>
        <v>-</v>
      </c>
      <c r="AG94" s="12" t="str">
        <f>IF(squadre!BG33="1v", G33, "-")</f>
        <v>-</v>
      </c>
      <c r="AH94" s="12" t="str">
        <f>IF(squadre!BH33="1v", H33, "-")</f>
        <v>-</v>
      </c>
      <c r="AI94" s="12" t="str">
        <f>IF(squadre!BI33="1v", I33, "-")</f>
        <v>-</v>
      </c>
      <c r="AJ94" s="12" t="str">
        <f>IF(squadre!BJ33="1v", J33, "-")</f>
        <v>-</v>
      </c>
      <c r="AK94" s="12">
        <f>IF(squadre!BK33="1v", K33, "-")</f>
        <v>6</v>
      </c>
      <c r="AL94" s="12" t="str">
        <f>IF(squadre!BL33="1v", L33, "-")</f>
        <v>-</v>
      </c>
      <c r="AM94" s="12" t="str">
        <f>IF(squadre!BM33="1v", M33, "-")</f>
        <v>-</v>
      </c>
      <c r="AN94" s="12">
        <f>IF(squadre!BN33="1v", N33, "-")</f>
        <v>6</v>
      </c>
      <c r="AO94" s="12" t="str">
        <f>IF(squadre!BO33="1v", O33, "-")</f>
        <v>-</v>
      </c>
      <c r="AP94" s="12" t="str">
        <f>IF(squadre!BP33="1v", P33, "-")</f>
        <v>-</v>
      </c>
      <c r="AQ94" s="12" t="str">
        <f>IF(squadre!BQ33="1v", Q33, "-")</f>
        <v>-</v>
      </c>
      <c r="AR94" s="12" t="str">
        <f>IF(squadre!BR33="1v", R33, "-")</f>
        <v>-</v>
      </c>
      <c r="AS94" s="12" t="str">
        <f>IF(squadre!BS33="1v", S33, "-")</f>
        <v>-</v>
      </c>
      <c r="AT94" s="12" t="str">
        <f>IF(squadre!BT33="1v", T33, "-")</f>
        <v>-</v>
      </c>
      <c r="AU94" s="12" t="str">
        <f>IF(squadre!BU33="1v", U33, "-")</f>
        <v>-</v>
      </c>
      <c r="AV94" s="12">
        <f>IF(squadre!BV33="1v", V33, "-")</f>
        <v>6.5</v>
      </c>
      <c r="AY94" s="11">
        <v>31</v>
      </c>
      <c r="AZ94" s="12">
        <f>IF(squadre!BC32="1p", C32, "-")</f>
        <v>6</v>
      </c>
      <c r="BA94" s="12">
        <f>IF(squadre!BD33="1p", D33, "-")</f>
        <v>5.5</v>
      </c>
      <c r="BB94" s="12" t="str">
        <f>IF(squadre!BE33="1p", E33, "-")</f>
        <v>-</v>
      </c>
      <c r="BC94" s="12">
        <f>IF(squadre!BF33="1p", F33, "-")</f>
        <v>6</v>
      </c>
      <c r="BD94" s="12" t="str">
        <f>IF(squadre!BG33="1p", G33, "-")</f>
        <v>-</v>
      </c>
      <c r="BE94" s="12">
        <f>IF(squadre!BH33="1p", H33, "-")</f>
        <v>6.5</v>
      </c>
      <c r="BF94" s="12" t="str">
        <f>IF(squadre!BI33="1p", I33, "-")</f>
        <v>-</v>
      </c>
      <c r="BG94" s="12" t="str">
        <f>IF(squadre!BJ33="1p", J33, "-")</f>
        <v>-</v>
      </c>
      <c r="BH94" s="12" t="str">
        <f>IF(squadre!BK33="1p", K33, "-")</f>
        <v>-</v>
      </c>
      <c r="BI94" s="12" t="str">
        <f>IF(squadre!BL33="1p", L33, "-")</f>
        <v>-</v>
      </c>
      <c r="BJ94" s="12" t="str">
        <f>IF(squadre!BM33="1p", M33, "-")</f>
        <v>-</v>
      </c>
      <c r="BK94" s="12" t="str">
        <f>IF(squadre!BN33="1p", N33, "-")</f>
        <v>-</v>
      </c>
      <c r="BL94" s="12" t="str">
        <f>IF(squadre!BO33="1p", O33, "-")</f>
        <v>-</v>
      </c>
      <c r="BM94" s="12" t="str">
        <f>IF(squadre!BP33="1p", P33, "-")</f>
        <v>-</v>
      </c>
      <c r="BN94" s="12" t="str">
        <f>IF(squadre!BQ33="1p", Q33, "-")</f>
        <v>-</v>
      </c>
      <c r="BO94" s="12">
        <f>IF(squadre!BR33="1p", R33, "-")</f>
        <v>6.5</v>
      </c>
      <c r="BP94" s="12" t="str">
        <f>IF(squadre!BS33="1p", S33, "-")</f>
        <v>-</v>
      </c>
      <c r="BQ94" s="12">
        <f>IF(squadre!BT33="1p", T33, "-")</f>
        <v>7</v>
      </c>
      <c r="BR94" s="12" t="str">
        <f>IF(squadre!BU33="1p", U33, "-")</f>
        <v>-</v>
      </c>
      <c r="BS94" s="12" t="str">
        <f>IF(squadre!BV33="1p", V33, "-")</f>
        <v>-</v>
      </c>
      <c r="BV94" s="11">
        <v>31</v>
      </c>
      <c r="BW94" s="12" t="str">
        <f>IF(squadre!BC33="1s", C33, "-")</f>
        <v>-</v>
      </c>
      <c r="BX94" s="12" t="str">
        <f>IF(squadre!BD33="1s", D33, "-")</f>
        <v>-</v>
      </c>
      <c r="BY94" s="12" t="str">
        <f>IF(squadre!BE33="1s", E33, "-")</f>
        <v>-</v>
      </c>
      <c r="BZ94" s="12" t="str">
        <f>IF(squadre!BF33="1s", F33, "-")</f>
        <v>-</v>
      </c>
      <c r="CA94" s="12" t="str">
        <f>IF(squadre!BG33="1s", G33, "-")</f>
        <v>-</v>
      </c>
      <c r="CB94" s="12" t="str">
        <f>IF(squadre!BH33="1s", H33, "-")</f>
        <v>-</v>
      </c>
      <c r="CC94" s="12" t="str">
        <f>IF(squadre!BI33="1s", I33, "-")</f>
        <v>-</v>
      </c>
      <c r="CD94" s="12">
        <f>IF(squadre!BJ33="1s", J33, "-")</f>
        <v>6</v>
      </c>
      <c r="CE94" s="12" t="str">
        <f>IF(squadre!BK33="1s", K33, "-")</f>
        <v>-</v>
      </c>
      <c r="CF94" s="12" t="str">
        <f>IF(squadre!BL33="1s", L33, "-")</f>
        <v>-</v>
      </c>
      <c r="CG94" s="12" t="str">
        <f>IF(squadre!BM33="1s", M33, "-")</f>
        <v>-</v>
      </c>
      <c r="CH94" s="12" t="str">
        <f>IF(squadre!BN33="1s", N33, "-")</f>
        <v>-</v>
      </c>
      <c r="CI94" s="12" t="str">
        <f>IF(squadre!BO33="1s", O33, "-")</f>
        <v>-</v>
      </c>
      <c r="CJ94" s="12" t="str">
        <f>IF(squadre!BP33="1s", P33, "-")</f>
        <v>-</v>
      </c>
      <c r="CK94" s="12" t="str">
        <f>IF(squadre!BQ33="1s", Q33, "-")</f>
        <v>-</v>
      </c>
      <c r="CL94" s="12" t="str">
        <f>IF(squadre!BR33="1s", R33, "-")</f>
        <v>-</v>
      </c>
      <c r="CM94" s="12">
        <f>IF(squadre!BS33="1s", S33, "-")</f>
        <v>4.5</v>
      </c>
      <c r="CN94" s="12" t="str">
        <f>IF(squadre!BT33="1s", T33, "-")</f>
        <v>-</v>
      </c>
      <c r="CO94" s="12" t="str">
        <f>IF(squadre!BU33="1s", U33, "-")</f>
        <v>-</v>
      </c>
      <c r="CP94" s="12" t="str">
        <f>IF(squadre!BV33="1s", V33, "-")</f>
        <v>-</v>
      </c>
    </row>
    <row r="95" spans="2:94" x14ac:dyDescent="0.25">
      <c r="B95" s="11">
        <v>32</v>
      </c>
      <c r="C95" s="19">
        <f>IF(squadre!C34=1, C34, "-")</f>
        <v>6</v>
      </c>
      <c r="D95" s="19" t="str">
        <f>IF(squadre!D34=1, D34, "-")</f>
        <v>-</v>
      </c>
      <c r="E95" s="19">
        <f>IF(squadre!E34=1, E34, "-")</f>
        <v>6.5</v>
      </c>
      <c r="F95" s="19" t="str">
        <f>IF(squadre!F34=1, F34, "-")</f>
        <v>-</v>
      </c>
      <c r="G95" s="19">
        <f>IF(squadre!G34=1, G34, "-")</f>
        <v>6</v>
      </c>
      <c r="H95" s="19" t="str">
        <f>IF(squadre!H34=1, H34, "-")</f>
        <v>-</v>
      </c>
      <c r="I95" s="19">
        <f>IF(squadre!I34=1, I34, "-")</f>
        <v>6</v>
      </c>
      <c r="J95" s="19" t="str">
        <f>IF(squadre!J34=1, J34, "-")</f>
        <v>-</v>
      </c>
      <c r="K95" s="19" t="str">
        <f>IF(squadre!K34=1, K34, "-")</f>
        <v>-</v>
      </c>
      <c r="L95" s="19">
        <f>IF(squadre!L34=1, L34, "-")</f>
        <v>6.5</v>
      </c>
      <c r="M95" s="19">
        <f>IF(squadre!M34=1, M34, "-")</f>
        <v>6.5</v>
      </c>
      <c r="N95" s="19" t="str">
        <f>IF(squadre!N34=1, N34, "-")</f>
        <v>-</v>
      </c>
      <c r="O95" s="19">
        <f>IF(squadre!O34=1, O34, "-")</f>
        <v>5</v>
      </c>
      <c r="P95" s="19">
        <f>IF(squadre!P34=1, P34, "-")</f>
        <v>6</v>
      </c>
      <c r="Q95" s="19">
        <f>IF(squadre!Q34=1, Q34, "-")</f>
        <v>6</v>
      </c>
      <c r="R95" s="19" t="str">
        <f>IF(squadre!R34=1, R34, "-")</f>
        <v>-</v>
      </c>
      <c r="S95" s="19" t="str">
        <f>IF(squadre!S34=1, S34, "-")</f>
        <v>-</v>
      </c>
      <c r="T95" s="19" t="str">
        <f>IF(squadre!T34=1, T34, "-")</f>
        <v>-</v>
      </c>
      <c r="U95" s="19">
        <f>IF(squadre!U34=1, U34, "-")</f>
        <v>6</v>
      </c>
      <c r="V95" s="19" t="str">
        <f>IF(squadre!V34=1, V34, "-")</f>
        <v>-</v>
      </c>
      <c r="AB95" s="11">
        <v>32</v>
      </c>
      <c r="AC95" s="12" t="str">
        <f>IF(squadre!BC34="1v", C34, "-")</f>
        <v>-</v>
      </c>
      <c r="AD95" s="12" t="str">
        <f>IF(squadre!BD34="1v", D34, "-")</f>
        <v>-</v>
      </c>
      <c r="AE95" s="12">
        <f>IF(squadre!BE34="1v", E34, "-")</f>
        <v>6.5</v>
      </c>
      <c r="AF95" s="12" t="str">
        <f>IF(squadre!BF34="1v", F34, "-")</f>
        <v>-</v>
      </c>
      <c r="AG95" s="12" t="str">
        <f>IF(squadre!BG34="1v", G34, "-")</f>
        <v>-</v>
      </c>
      <c r="AH95" s="12" t="str">
        <f>IF(squadre!BH34="1v", H34, "-")</f>
        <v>-</v>
      </c>
      <c r="AI95" s="12" t="str">
        <f>IF(squadre!BI34="1v", I34, "-")</f>
        <v>-</v>
      </c>
      <c r="AJ95" s="12" t="str">
        <f>IF(squadre!BJ34="1v", J34, "-")</f>
        <v>-</v>
      </c>
      <c r="AK95" s="12" t="str">
        <f>IF(squadre!BK34="1v", K34, "-")</f>
        <v>-</v>
      </c>
      <c r="AL95" s="12" t="str">
        <f>IF(squadre!BL34="1v", L34, "-")</f>
        <v>-</v>
      </c>
      <c r="AM95" s="12" t="str">
        <f>IF(squadre!BM34="1v", M34, "-")</f>
        <v>-</v>
      </c>
      <c r="AN95" s="12" t="str">
        <f>IF(squadre!BN34="1v", N34, "-")</f>
        <v>-</v>
      </c>
      <c r="AO95" s="12" t="str">
        <f>IF(squadre!BO34="1v", O34, "-")</f>
        <v>-</v>
      </c>
      <c r="AP95" s="12" t="str">
        <f>IF(squadre!BP34="1v", P34, "-")</f>
        <v>-</v>
      </c>
      <c r="AQ95" s="12" t="str">
        <f>IF(squadre!BQ34="1v", Q34, "-")</f>
        <v>-</v>
      </c>
      <c r="AR95" s="12" t="str">
        <f>IF(squadre!BR34="1v", R34, "-")</f>
        <v>-</v>
      </c>
      <c r="AS95" s="12" t="str">
        <f>IF(squadre!BS34="1v", S34, "-")</f>
        <v>-</v>
      </c>
      <c r="AT95" s="12" t="str">
        <f>IF(squadre!BT34="1v", T34, "-")</f>
        <v>-</v>
      </c>
      <c r="AU95" s="12" t="str">
        <f>IF(squadre!BU34="1v", U34, "-")</f>
        <v>-</v>
      </c>
      <c r="AV95" s="12" t="str">
        <f>IF(squadre!BV34="1v", V34, "-")</f>
        <v>-</v>
      </c>
      <c r="AY95" s="11">
        <v>32</v>
      </c>
      <c r="AZ95" s="12" t="str">
        <f>IF(squadre!BC33="1p", C33, "-")</f>
        <v>-</v>
      </c>
      <c r="BA95" s="12" t="str">
        <f>IF(squadre!BD34="1p", D34, "-")</f>
        <v>-</v>
      </c>
      <c r="BB95" s="12" t="str">
        <f>IF(squadre!BE34="1p", E34, "-")</f>
        <v>-</v>
      </c>
      <c r="BC95" s="12" t="str">
        <f>IF(squadre!BF34="1p", F34, "-")</f>
        <v>-</v>
      </c>
      <c r="BD95" s="12">
        <f>IF(squadre!BG34="1p", G34, "-")</f>
        <v>6</v>
      </c>
      <c r="BE95" s="12" t="str">
        <f>IF(squadre!BH34="1p", H34, "-")</f>
        <v>-</v>
      </c>
      <c r="BF95" s="12">
        <f>IF(squadre!BI34="1p", I34, "-")</f>
        <v>6</v>
      </c>
      <c r="BG95" s="12" t="str">
        <f>IF(squadre!BJ34="1p", J34, "-")</f>
        <v>-</v>
      </c>
      <c r="BH95" s="12" t="str">
        <f>IF(squadre!BK34="1p", K34, "-")</f>
        <v>-</v>
      </c>
      <c r="BI95" s="12" t="str">
        <f>IF(squadre!BL34="1p", L34, "-")</f>
        <v>-</v>
      </c>
      <c r="BJ95" s="12">
        <f>IF(squadre!BM34="1p", M34, "-")</f>
        <v>6.5</v>
      </c>
      <c r="BK95" s="12" t="str">
        <f>IF(squadre!BN34="1p", N34, "-")</f>
        <v>-</v>
      </c>
      <c r="BL95" s="12">
        <f>IF(squadre!BO34="1p", O34, "-")</f>
        <v>5</v>
      </c>
      <c r="BM95" s="12" t="str">
        <f>IF(squadre!BP34="1p", P34, "-")</f>
        <v>-</v>
      </c>
      <c r="BN95" s="12" t="str">
        <f>IF(squadre!BQ34="1p", Q34, "-")</f>
        <v>-</v>
      </c>
      <c r="BO95" s="12" t="str">
        <f>IF(squadre!BR34="1p", R34, "-")</f>
        <v>-</v>
      </c>
      <c r="BP95" s="12" t="str">
        <f>IF(squadre!BS34="1p", S34, "-")</f>
        <v>-</v>
      </c>
      <c r="BQ95" s="12" t="str">
        <f>IF(squadre!BT34="1p", T34, "-")</f>
        <v>-</v>
      </c>
      <c r="BR95" s="12" t="str">
        <f>IF(squadre!BU34="1p", U34, "-")</f>
        <v>-</v>
      </c>
      <c r="BS95" s="12" t="str">
        <f>IF(squadre!BV34="1p", V34, "-")</f>
        <v>-</v>
      </c>
      <c r="BV95" s="11">
        <v>32</v>
      </c>
      <c r="BW95" s="12">
        <f>IF(squadre!BC34="1s", C34, "-")</f>
        <v>6</v>
      </c>
      <c r="BX95" s="12" t="str">
        <f>IF(squadre!BD34="1s", D34, "-")</f>
        <v>-</v>
      </c>
      <c r="BY95" s="12" t="str">
        <f>IF(squadre!BE34="1s", E34, "-")</f>
        <v>-</v>
      </c>
      <c r="BZ95" s="12" t="str">
        <f>IF(squadre!BF34="1s", F34, "-")</f>
        <v>-</v>
      </c>
      <c r="CA95" s="12" t="str">
        <f>IF(squadre!BG34="1s", G34, "-")</f>
        <v>-</v>
      </c>
      <c r="CB95" s="12" t="str">
        <f>IF(squadre!BH34="1s", H34, "-")</f>
        <v>-</v>
      </c>
      <c r="CC95" s="12" t="str">
        <f>IF(squadre!BI34="1s", I34, "-")</f>
        <v>-</v>
      </c>
      <c r="CD95" s="12" t="str">
        <f>IF(squadre!BJ34="1s", J34, "-")</f>
        <v>-</v>
      </c>
      <c r="CE95" s="12" t="str">
        <f>IF(squadre!BK34="1s", K34, "-")</f>
        <v>-</v>
      </c>
      <c r="CF95" s="12">
        <f>IF(squadre!BL34="1s", L34, "-")</f>
        <v>6.5</v>
      </c>
      <c r="CG95" s="12" t="str">
        <f>IF(squadre!BM34="1s", M34, "-")</f>
        <v>-</v>
      </c>
      <c r="CH95" s="12" t="str">
        <f>IF(squadre!BN34="1s", N34, "-")</f>
        <v>-</v>
      </c>
      <c r="CI95" s="12" t="str">
        <f>IF(squadre!BO34="1s", O34, "-")</f>
        <v>-</v>
      </c>
      <c r="CJ95" s="12">
        <f>IF(squadre!BP34="1s", P34, "-")</f>
        <v>6</v>
      </c>
      <c r="CK95" s="12">
        <f>IF(squadre!BQ34="1s", Q34, "-")</f>
        <v>6</v>
      </c>
      <c r="CL95" s="12" t="str">
        <f>IF(squadre!BR34="1s", R34, "-")</f>
        <v>-</v>
      </c>
      <c r="CM95" s="12" t="str">
        <f>IF(squadre!BS34="1s", S34, "-")</f>
        <v>-</v>
      </c>
      <c r="CN95" s="12" t="str">
        <f>IF(squadre!BT34="1s", T34, "-")</f>
        <v>-</v>
      </c>
      <c r="CO95" s="12">
        <f>IF(squadre!BU34="1s", U34, "-")</f>
        <v>6</v>
      </c>
      <c r="CP95" s="12" t="str">
        <f>IF(squadre!BV34="1s", V34, "-")</f>
        <v>-</v>
      </c>
    </row>
    <row r="96" spans="2:94" x14ac:dyDescent="0.25">
      <c r="B96" s="11">
        <v>33</v>
      </c>
      <c r="C96" s="19" t="str">
        <f>IF(squadre!C35=1, C35, "-")</f>
        <v>-</v>
      </c>
      <c r="D96" s="19">
        <f>IF(squadre!D35=1, D35, "-")</f>
        <v>6</v>
      </c>
      <c r="E96" s="19" t="str">
        <f>IF(squadre!E35=1, E35, "-")</f>
        <v>-</v>
      </c>
      <c r="F96" s="19">
        <f>IF(squadre!F35=1, F35, "-")</f>
        <v>5</v>
      </c>
      <c r="G96" s="19" t="str">
        <f>IF(squadre!G35=1, G35, "-")</f>
        <v>-</v>
      </c>
      <c r="H96" s="19">
        <f>IF(squadre!H35=1, H35, "-")</f>
        <v>5.5</v>
      </c>
      <c r="I96" s="19">
        <f>IF(squadre!I35=1, I35, "-")</f>
        <v>6</v>
      </c>
      <c r="J96" s="19">
        <f>IF(squadre!J35=1, J35, "-")</f>
        <v>7</v>
      </c>
      <c r="K96" s="19">
        <f>IF(squadre!K35=1, K35, "-")</f>
        <v>6</v>
      </c>
      <c r="L96" s="19" t="str">
        <f>IF(squadre!L35=1, L35, "-")</f>
        <v>-</v>
      </c>
      <c r="M96" s="19" t="str">
        <f>IF(squadre!M35=1, M35, "-")</f>
        <v>-</v>
      </c>
      <c r="N96" s="19">
        <f>IF(squadre!N35=1, N35, "-")</f>
        <v>6</v>
      </c>
      <c r="O96" s="19" t="str">
        <f>IF(squadre!O35=1, O35, "-")</f>
        <v>-</v>
      </c>
      <c r="P96" s="19" t="str">
        <f>IF(squadre!P35=1, P35, "-")</f>
        <v>-</v>
      </c>
      <c r="Q96" s="19" t="str">
        <f>IF(squadre!Q35=1, Q35, "-")</f>
        <v>-</v>
      </c>
      <c r="R96" s="19">
        <f>IF(squadre!R35=1, R35, "-")</f>
        <v>5</v>
      </c>
      <c r="S96" s="19" t="str">
        <f>IF(squadre!S35=1, S35, "-")</f>
        <v>-</v>
      </c>
      <c r="T96" s="19">
        <f>IF(squadre!T35=1, T35, "-")</f>
        <v>6.5</v>
      </c>
      <c r="U96" s="19" t="str">
        <f>IF(squadre!U35=1, U35, "-")</f>
        <v>-</v>
      </c>
      <c r="V96" s="19">
        <f>IF(squadre!V35=1, V35, "-")</f>
        <v>6</v>
      </c>
      <c r="AB96" s="11">
        <v>33</v>
      </c>
      <c r="AC96" s="12" t="str">
        <f>IF(squadre!BC35="1v", C35, "-")</f>
        <v>-</v>
      </c>
      <c r="AD96" s="12" t="str">
        <f>IF(squadre!BD35="1v", D35, "-")</f>
        <v>-</v>
      </c>
      <c r="AE96" s="12" t="str">
        <f>IF(squadre!BE35="1v", E35, "-")</f>
        <v>-</v>
      </c>
      <c r="AF96" s="12" t="str">
        <f>IF(squadre!BF35="1v", F35, "-")</f>
        <v>-</v>
      </c>
      <c r="AG96" s="12" t="str">
        <f>IF(squadre!BG35="1v", G35, "-")</f>
        <v>-</v>
      </c>
      <c r="AH96" s="12">
        <f>IF(squadre!BH35="1v", H35, "-")</f>
        <v>5.5</v>
      </c>
      <c r="AI96" s="12" t="str">
        <f>IF(squadre!BI35="1v", I35, "-")</f>
        <v>-</v>
      </c>
      <c r="AJ96" s="12">
        <f>IF(squadre!BJ35="1v", J35, "-")</f>
        <v>7</v>
      </c>
      <c r="AK96" s="12">
        <f>IF(squadre!BK35="1v", K35, "-")</f>
        <v>6</v>
      </c>
      <c r="AL96" s="12" t="str">
        <f>IF(squadre!BL35="1v", L35, "-")</f>
        <v>-</v>
      </c>
      <c r="AM96" s="12" t="str">
        <f>IF(squadre!BM35="1v", M35, "-")</f>
        <v>-</v>
      </c>
      <c r="AN96" s="12">
        <f>IF(squadre!BN35="1v", N35, "-")</f>
        <v>6</v>
      </c>
      <c r="AO96" s="12" t="str">
        <f>IF(squadre!BO35="1v", O35, "-")</f>
        <v>-</v>
      </c>
      <c r="AP96" s="12" t="str">
        <f>IF(squadre!BP35="1v", P35, "-")</f>
        <v>-</v>
      </c>
      <c r="AQ96" s="12" t="str">
        <f>IF(squadre!BQ35="1v", Q35, "-")</f>
        <v>-</v>
      </c>
      <c r="AR96" s="12" t="str">
        <f>IF(squadre!BR35="1v", R35, "-")</f>
        <v>-</v>
      </c>
      <c r="AS96" s="12" t="str">
        <f>IF(squadre!BS35="1v", S35, "-")</f>
        <v>-</v>
      </c>
      <c r="AT96" s="12" t="str">
        <f>IF(squadre!BT35="1v", T35, "-")</f>
        <v>-</v>
      </c>
      <c r="AU96" s="12" t="str">
        <f>IF(squadre!BU35="1v", U35, "-")</f>
        <v>-</v>
      </c>
      <c r="AV96" s="12">
        <f>IF(squadre!BV35="1v", V35, "-")</f>
        <v>6</v>
      </c>
      <c r="AY96" s="11">
        <v>33</v>
      </c>
      <c r="AZ96" s="12" t="str">
        <f>IF(squadre!BC34="1p", C34, "-")</f>
        <v>-</v>
      </c>
      <c r="BA96" s="12">
        <f>IF(squadre!BD35="1p", D35, "-")</f>
        <v>6</v>
      </c>
      <c r="BB96" s="12" t="str">
        <f>IF(squadre!BE35="1p", E35, "-")</f>
        <v>-</v>
      </c>
      <c r="BC96" s="12">
        <f>IF(squadre!BF35="1p", F35, "-")</f>
        <v>5</v>
      </c>
      <c r="BD96" s="12" t="str">
        <f>IF(squadre!BG35="1p", G35, "-")</f>
        <v>-</v>
      </c>
      <c r="BE96" s="12" t="str">
        <f>IF(squadre!BH35="1p", H35, "-")</f>
        <v>-</v>
      </c>
      <c r="BF96" s="12">
        <f>IF(squadre!BI35="1p", I35, "-")</f>
        <v>6</v>
      </c>
      <c r="BG96" s="12" t="str">
        <f>IF(squadre!BJ35="1p", J35, "-")</f>
        <v>-</v>
      </c>
      <c r="BH96" s="12" t="str">
        <f>IF(squadre!BK35="1p", K35, "-")</f>
        <v>-</v>
      </c>
      <c r="BI96" s="12" t="str">
        <f>IF(squadre!BL35="1p", L35, "-")</f>
        <v>-</v>
      </c>
      <c r="BJ96" s="12" t="str">
        <f>IF(squadre!BM35="1p", M35, "-")</f>
        <v>-</v>
      </c>
      <c r="BK96" s="12" t="str">
        <f>IF(squadre!BN35="1p", N35, "-")</f>
        <v>-</v>
      </c>
      <c r="BL96" s="12" t="str">
        <f>IF(squadre!BO35="1p", O35, "-")</f>
        <v>-</v>
      </c>
      <c r="BM96" s="12" t="str">
        <f>IF(squadre!BP35="1p", P35, "-")</f>
        <v>-</v>
      </c>
      <c r="BN96" s="12" t="str">
        <f>IF(squadre!BQ35="1p", Q35, "-")</f>
        <v>-</v>
      </c>
      <c r="BO96" s="12">
        <f>IF(squadre!BR35="1p", R35, "-")</f>
        <v>5</v>
      </c>
      <c r="BP96" s="12" t="str">
        <f>IF(squadre!BS35="1p", S35, "-")</f>
        <v>-</v>
      </c>
      <c r="BQ96" s="12" t="str">
        <f>IF(squadre!BT35="1p", T35, "-")</f>
        <v>-</v>
      </c>
      <c r="BR96" s="12" t="str">
        <f>IF(squadre!BU35="1p", U35, "-")</f>
        <v>-</v>
      </c>
      <c r="BS96" s="12" t="str">
        <f>IF(squadre!BV35="1p", V35, "-")</f>
        <v>-</v>
      </c>
      <c r="BV96" s="11">
        <v>33</v>
      </c>
      <c r="BW96" s="12" t="str">
        <f>IF(squadre!BC35="1s", C35, "-")</f>
        <v>-</v>
      </c>
      <c r="BX96" s="12" t="str">
        <f>IF(squadre!BD35="1s", D35, "-")</f>
        <v>-</v>
      </c>
      <c r="BY96" s="12" t="str">
        <f>IF(squadre!BE35="1s", E35, "-")</f>
        <v>-</v>
      </c>
      <c r="BZ96" s="12" t="str">
        <f>IF(squadre!BF35="1s", F35, "-")</f>
        <v>-</v>
      </c>
      <c r="CA96" s="12" t="str">
        <f>IF(squadre!BG35="1s", G35, "-")</f>
        <v>-</v>
      </c>
      <c r="CB96" s="12" t="str">
        <f>IF(squadre!BH35="1s", H35, "-")</f>
        <v>-</v>
      </c>
      <c r="CC96" s="12" t="str">
        <f>IF(squadre!BI35="1s", I35, "-")</f>
        <v>-</v>
      </c>
      <c r="CD96" s="12" t="str">
        <f>IF(squadre!BJ35="1s", J35, "-")</f>
        <v>-</v>
      </c>
      <c r="CE96" s="12" t="str">
        <f>IF(squadre!BK35="1s", K35, "-")</f>
        <v>-</v>
      </c>
      <c r="CF96" s="12" t="str">
        <f>IF(squadre!BL35="1s", L35, "-")</f>
        <v>-</v>
      </c>
      <c r="CG96" s="12" t="str">
        <f>IF(squadre!BM35="1s", M35, "-")</f>
        <v>-</v>
      </c>
      <c r="CH96" s="12" t="str">
        <f>IF(squadre!BN35="1s", N35, "-")</f>
        <v>-</v>
      </c>
      <c r="CI96" s="12" t="str">
        <f>IF(squadre!BO35="1s", O35, "-")</f>
        <v>-</v>
      </c>
      <c r="CJ96" s="12" t="str">
        <f>IF(squadre!BP35="1s", P35, "-")</f>
        <v>-</v>
      </c>
      <c r="CK96" s="12" t="str">
        <f>IF(squadre!BQ35="1s", Q35, "-")</f>
        <v>-</v>
      </c>
      <c r="CL96" s="12" t="str">
        <f>IF(squadre!BR35="1s", R35, "-")</f>
        <v>-</v>
      </c>
      <c r="CM96" s="12" t="str">
        <f>IF(squadre!BS35="1s", S35, "-")</f>
        <v>-</v>
      </c>
      <c r="CN96" s="12">
        <f>IF(squadre!BT35="1s", T35, "-")</f>
        <v>6.5</v>
      </c>
      <c r="CO96" s="12" t="str">
        <f>IF(squadre!BU35="1s", U35, "-")</f>
        <v>-</v>
      </c>
      <c r="CP96" s="12" t="str">
        <f>IF(squadre!BV35="1s", V35, "-")</f>
        <v>-</v>
      </c>
    </row>
    <row r="97" spans="2:94" x14ac:dyDescent="0.25">
      <c r="B97" s="11">
        <v>34</v>
      </c>
      <c r="C97" s="19">
        <f>IF(squadre!C36=1, C36, "-")</f>
        <v>6</v>
      </c>
      <c r="D97" s="19" t="str">
        <f>IF(squadre!D36=1, D36, "-")</f>
        <v>-</v>
      </c>
      <c r="E97" s="19">
        <f>IF(squadre!E36=1, E36, "-")</f>
        <v>6</v>
      </c>
      <c r="F97" s="19" t="str">
        <f>IF(squadre!F36=1, F36, "-")</f>
        <v>-</v>
      </c>
      <c r="G97" s="19">
        <f>IF(squadre!G36=1, G36, "-")</f>
        <v>6</v>
      </c>
      <c r="H97" s="19" t="str">
        <f>IF(squadre!H36=1, H36, "-")</f>
        <v>-</v>
      </c>
      <c r="I97" s="19" t="str">
        <f>IF(squadre!I36=1, I36, "-")</f>
        <v>-</v>
      </c>
      <c r="J97" s="19" t="str">
        <f>IF(squadre!J36=1, J36, "-")</f>
        <v>-</v>
      </c>
      <c r="K97" s="19" t="str">
        <f>IF(squadre!K36=1, K36, "-")</f>
        <v>-</v>
      </c>
      <c r="L97" s="19" t="str">
        <f>IF(squadre!L36=1, L36, "-")</f>
        <v>-</v>
      </c>
      <c r="M97" s="19">
        <f>IF(squadre!M36=1, M36, "-")</f>
        <v>5.5</v>
      </c>
      <c r="N97" s="19" t="str">
        <f>IF(squadre!N36=1, N36, "-")</f>
        <v>-</v>
      </c>
      <c r="O97" s="19">
        <f>IF(squadre!O36=1, O36, "-")</f>
        <v>6</v>
      </c>
      <c r="P97" s="19">
        <f>IF(squadre!P36=1, P36, "-")</f>
        <v>6</v>
      </c>
      <c r="Q97" s="19">
        <f>IF(squadre!Q36=1, Q36, "-")</f>
        <v>6.5</v>
      </c>
      <c r="R97" s="19">
        <f>IF(squadre!R36=1, R36, "-")</f>
        <v>7</v>
      </c>
      <c r="S97" s="19">
        <f>IF(squadre!S36=1, S36, "-")</f>
        <v>5</v>
      </c>
      <c r="T97" s="19" t="str">
        <f>IF(squadre!T36=1, T36, "-")</f>
        <v>-</v>
      </c>
      <c r="U97" s="19">
        <f>IF(squadre!U36=1, U36, "-")</f>
        <v>6</v>
      </c>
      <c r="V97" s="19" t="str">
        <f>IF(squadre!V36=1, V36, "-")</f>
        <v>-</v>
      </c>
      <c r="AB97" s="11">
        <v>34</v>
      </c>
      <c r="AC97" s="12" t="str">
        <f>IF(squadre!BC36="1v", C36, "-")</f>
        <v>-</v>
      </c>
      <c r="AD97" s="12" t="str">
        <f>IF(squadre!BD36="1v", D36, "-")</f>
        <v>-</v>
      </c>
      <c r="AE97" s="12" t="str">
        <f>IF(squadre!BE36="1v", E36, "-")</f>
        <v>-</v>
      </c>
      <c r="AF97" s="12" t="str">
        <f>IF(squadre!BF36="1v", F36, "-")</f>
        <v>-</v>
      </c>
      <c r="AG97" s="12" t="str">
        <f>IF(squadre!BG36="1v", G36, "-")</f>
        <v>-</v>
      </c>
      <c r="AH97" s="12" t="str">
        <f>IF(squadre!BH36="1v", H36, "-")</f>
        <v>-</v>
      </c>
      <c r="AI97" s="12" t="str">
        <f>IF(squadre!BI36="1v", I36, "-")</f>
        <v>-</v>
      </c>
      <c r="AJ97" s="12" t="str">
        <f>IF(squadre!BJ36="1v", J36, "-")</f>
        <v>-</v>
      </c>
      <c r="AK97" s="12" t="str">
        <f>IF(squadre!BK36="1v", K36, "-")</f>
        <v>-</v>
      </c>
      <c r="AL97" s="12" t="str">
        <f>IF(squadre!BL36="1v", L36, "-")</f>
        <v>-</v>
      </c>
      <c r="AM97" s="12">
        <f>IF(squadre!BM36="1v", M36, "-")</f>
        <v>5.5</v>
      </c>
      <c r="AN97" s="12" t="str">
        <f>IF(squadre!BN36="1v", N36, "-")</f>
        <v>-</v>
      </c>
      <c r="AO97" s="12">
        <f>IF(squadre!BO36="1v", O36, "-")</f>
        <v>6</v>
      </c>
      <c r="AP97" s="12" t="str">
        <f>IF(squadre!BP36="1v", P36, "-")</f>
        <v>-</v>
      </c>
      <c r="AQ97" s="12" t="str">
        <f>IF(squadre!BQ36="1v", Q36, "-")</f>
        <v>-</v>
      </c>
      <c r="AR97" s="12">
        <f>IF(squadre!BR36="1v", R36, "-")</f>
        <v>7</v>
      </c>
      <c r="AS97" s="12" t="str">
        <f>IF(squadre!BS36="1v", S36, "-")</f>
        <v>-</v>
      </c>
      <c r="AT97" s="12" t="str">
        <f>IF(squadre!BT36="1v", T36, "-")</f>
        <v>-</v>
      </c>
      <c r="AU97" s="12" t="str">
        <f>IF(squadre!BU36="1v", U36, "-")</f>
        <v>-</v>
      </c>
      <c r="AV97" s="12" t="str">
        <f>IF(squadre!BV36="1v", V36, "-")</f>
        <v>-</v>
      </c>
      <c r="AY97" s="11">
        <v>34</v>
      </c>
      <c r="AZ97" s="12" t="str">
        <f>IF(squadre!BC35="1p", C35, "-")</f>
        <v>-</v>
      </c>
      <c r="BA97" s="12" t="str">
        <f>IF(squadre!BD36="1p", D36, "-")</f>
        <v>-</v>
      </c>
      <c r="BB97" s="12" t="str">
        <f>IF(squadre!BE36="1p", E36, "-")</f>
        <v>-</v>
      </c>
      <c r="BC97" s="12" t="str">
        <f>IF(squadre!BF36="1p", F36, "-")</f>
        <v>-</v>
      </c>
      <c r="BD97" s="12" t="str">
        <f>IF(squadre!BG36="1p", G36, "-")</f>
        <v>-</v>
      </c>
      <c r="BE97" s="12" t="str">
        <f>IF(squadre!BH36="1p", H36, "-")</f>
        <v>-</v>
      </c>
      <c r="BF97" s="12" t="str">
        <f>IF(squadre!BI36="1p", I36, "-")</f>
        <v>-</v>
      </c>
      <c r="BG97" s="12" t="str">
        <f>IF(squadre!BJ36="1p", J36, "-")</f>
        <v>-</v>
      </c>
      <c r="BH97" s="12" t="str">
        <f>IF(squadre!BK36="1p", K36, "-")</f>
        <v>-</v>
      </c>
      <c r="BI97" s="12" t="str">
        <f>IF(squadre!BL36="1p", L36, "-")</f>
        <v>-</v>
      </c>
      <c r="BJ97" s="12" t="str">
        <f>IF(squadre!BM36="1p", M36, "-")</f>
        <v>-</v>
      </c>
      <c r="BK97" s="12" t="str">
        <f>IF(squadre!BN36="1p", N36, "-")</f>
        <v>-</v>
      </c>
      <c r="BL97" s="12" t="str">
        <f>IF(squadre!BO36="1p", O36, "-")</f>
        <v>-</v>
      </c>
      <c r="BM97" s="12">
        <f>IF(squadre!BP36="1p", P36, "-")</f>
        <v>6</v>
      </c>
      <c r="BN97" s="12" t="str">
        <f>IF(squadre!BQ36="1p", Q36, "-")</f>
        <v>-</v>
      </c>
      <c r="BO97" s="12" t="str">
        <f>IF(squadre!BR36="1p", R36, "-")</f>
        <v>-</v>
      </c>
      <c r="BP97" s="12" t="str">
        <f>IF(squadre!BS36="1p", S36, "-")</f>
        <v>-</v>
      </c>
      <c r="BQ97" s="12" t="str">
        <f>IF(squadre!BT36="1p", T36, "-")</f>
        <v>-</v>
      </c>
      <c r="BR97" s="12" t="str">
        <f>IF(squadre!BU36="1p", U36, "-")</f>
        <v>-</v>
      </c>
      <c r="BS97" s="12" t="str">
        <f>IF(squadre!BV36="1p", V36, "-")</f>
        <v>-</v>
      </c>
      <c r="BV97" s="11">
        <v>34</v>
      </c>
      <c r="BW97" s="12" t="str">
        <f>IF(squadre!BC36="1s", C36, "-")</f>
        <v>-</v>
      </c>
      <c r="BX97" s="12" t="str">
        <f>IF(squadre!BD36="1s", D36, "-")</f>
        <v>-</v>
      </c>
      <c r="BY97" s="12">
        <f>IF(squadre!BE36="1s", E36, "-")</f>
        <v>6</v>
      </c>
      <c r="BZ97" s="12" t="str">
        <f>IF(squadre!BF36="1s", F36, "-")</f>
        <v>-</v>
      </c>
      <c r="CA97" s="12">
        <f>IF(squadre!BG36="1s", G36, "-")</f>
        <v>6</v>
      </c>
      <c r="CB97" s="12" t="str">
        <f>IF(squadre!BH36="1s", H36, "-")</f>
        <v>-</v>
      </c>
      <c r="CC97" s="12" t="str">
        <f>IF(squadre!BI36="1s", I36, "-")</f>
        <v>-</v>
      </c>
      <c r="CD97" s="12" t="str">
        <f>IF(squadre!BJ36="1s", J36, "-")</f>
        <v>-</v>
      </c>
      <c r="CE97" s="12" t="str">
        <f>IF(squadre!BK36="1s", K36, "-")</f>
        <v>-</v>
      </c>
      <c r="CF97" s="12" t="str">
        <f>IF(squadre!BL36="1s", L36, "-")</f>
        <v>-</v>
      </c>
      <c r="CG97" s="12" t="str">
        <f>IF(squadre!BM36="1s", M36, "-")</f>
        <v>-</v>
      </c>
      <c r="CH97" s="12" t="str">
        <f>IF(squadre!BN36="1s", N36, "-")</f>
        <v>-</v>
      </c>
      <c r="CI97" s="12" t="str">
        <f>IF(squadre!BO36="1s", O36, "-")</f>
        <v>-</v>
      </c>
      <c r="CJ97" s="12" t="str">
        <f>IF(squadre!BP36="1s", P36, "-")</f>
        <v>-</v>
      </c>
      <c r="CK97" s="12">
        <f>IF(squadre!BQ36="1s", Q36, "-")</f>
        <v>6.5</v>
      </c>
      <c r="CL97" s="12" t="str">
        <f>IF(squadre!BR36="1s", R36, "-")</f>
        <v>-</v>
      </c>
      <c r="CM97" s="12">
        <f>IF(squadre!BS36="1s", S36, "-")</f>
        <v>5</v>
      </c>
      <c r="CN97" s="12" t="str">
        <f>IF(squadre!BT36="1s", T36, "-")</f>
        <v>-</v>
      </c>
      <c r="CO97" s="12">
        <f>IF(squadre!BU36="1s", U36, "-")</f>
        <v>6</v>
      </c>
      <c r="CP97" s="12" t="str">
        <f>IF(squadre!BV36="1s", V36, "-")</f>
        <v>-</v>
      </c>
    </row>
    <row r="98" spans="2:94" x14ac:dyDescent="0.25">
      <c r="B98" s="11">
        <v>35</v>
      </c>
      <c r="C98" s="19" t="str">
        <f>IF(squadre!C37=1, C37, "-")</f>
        <v>-</v>
      </c>
      <c r="D98" s="19" t="str">
        <f>IF(squadre!D37=1, D37, "-")</f>
        <v>-</v>
      </c>
      <c r="E98" s="19" t="str">
        <f>IF(squadre!E37=1, E37, "-")</f>
        <v>-</v>
      </c>
      <c r="F98" s="19">
        <f>IF(squadre!F37=1, F37, "-")</f>
        <v>6.5</v>
      </c>
      <c r="G98" s="19">
        <f>IF(squadre!G37=1, G37, "-")</f>
        <v>6.5</v>
      </c>
      <c r="H98" s="19">
        <f>IF(squadre!H37=1, H37, "-")</f>
        <v>6</v>
      </c>
      <c r="I98" s="19">
        <f>IF(squadre!I37=1, I37, "-")</f>
        <v>6</v>
      </c>
      <c r="J98" s="19" t="str">
        <f>IF(squadre!J37=1, J37, "-")</f>
        <v>-</v>
      </c>
      <c r="K98" s="19">
        <f>IF(squadre!K37=1, K37, "-")</f>
        <v>6</v>
      </c>
      <c r="L98" s="19">
        <f>IF(squadre!L37=1, L37, "-")</f>
        <v>6.5</v>
      </c>
      <c r="M98" s="19">
        <f>IF(squadre!M37=1, M37, "-")</f>
        <v>7</v>
      </c>
      <c r="N98" s="19">
        <f>IF(squadre!N37=1, N37, "-")</f>
        <v>6.5</v>
      </c>
      <c r="O98" s="19" t="str">
        <f>IF(squadre!O37=1, O37, "-")</f>
        <v>-</v>
      </c>
      <c r="P98" s="19">
        <f>IF(squadre!P37=1, P37, "-")</f>
        <v>6.5</v>
      </c>
      <c r="Q98" s="19" t="str">
        <f>IF(squadre!Q37=1, Q37, "-")</f>
        <v>-</v>
      </c>
      <c r="R98" s="19" t="str">
        <f>IF(squadre!R37=1, R37, "-")</f>
        <v>-</v>
      </c>
      <c r="S98" s="19" t="str">
        <f>IF(squadre!S37=1, S37, "-")</f>
        <v>-</v>
      </c>
      <c r="T98" s="19" t="str">
        <f>IF(squadre!T37=1, T37, "-")</f>
        <v>-</v>
      </c>
      <c r="U98" s="19" t="str">
        <f>IF(squadre!U37=1, U37, "-")</f>
        <v>-</v>
      </c>
      <c r="V98" s="19">
        <f>IF(squadre!V37=1, V37, "-")</f>
        <v>6</v>
      </c>
      <c r="AB98" s="11">
        <v>35</v>
      </c>
      <c r="AC98" s="12" t="str">
        <f>IF(squadre!BC37="1v", C37, "-")</f>
        <v>-</v>
      </c>
      <c r="AD98" s="12" t="str">
        <f>IF(squadre!BD37="1v", D37, "-")</f>
        <v>-</v>
      </c>
      <c r="AE98" s="12" t="str">
        <f>IF(squadre!BE37="1v", E37, "-")</f>
        <v>-</v>
      </c>
      <c r="AF98" s="12">
        <f>IF(squadre!BF37="1v", F37, "-")</f>
        <v>6.5</v>
      </c>
      <c r="AG98" s="12" t="str">
        <f>IF(squadre!BG37="1v", G37, "-")</f>
        <v>-</v>
      </c>
      <c r="AH98" s="12" t="str">
        <f>IF(squadre!BH37="1v", H37, "-")</f>
        <v>-</v>
      </c>
      <c r="AI98" s="12">
        <f>IF(squadre!BI37="1v", I37, "-")</f>
        <v>6</v>
      </c>
      <c r="AJ98" s="12" t="str">
        <f>IF(squadre!BJ37="1v", J37, "-")</f>
        <v>-</v>
      </c>
      <c r="AK98" s="12">
        <f>IF(squadre!BK37="1v", K37, "-")</f>
        <v>6</v>
      </c>
      <c r="AL98" s="12">
        <f>IF(squadre!BL37="1v", L37, "-")</f>
        <v>6.5</v>
      </c>
      <c r="AM98" s="12">
        <f>IF(squadre!BM37="1v", M37, "-")</f>
        <v>7</v>
      </c>
      <c r="AN98" s="12">
        <f>IF(squadre!BN37="1v", N37, "-")</f>
        <v>6.5</v>
      </c>
      <c r="AO98" s="12" t="str">
        <f>IF(squadre!BO37="1v", O37, "-")</f>
        <v>-</v>
      </c>
      <c r="AP98" s="12">
        <f>IF(squadre!BP37="1v", P37, "-")</f>
        <v>6.5</v>
      </c>
      <c r="AQ98" s="12" t="str">
        <f>IF(squadre!BQ37="1v", Q37, "-")</f>
        <v>-</v>
      </c>
      <c r="AR98" s="12" t="str">
        <f>IF(squadre!BR37="1v", R37, "-")</f>
        <v>-</v>
      </c>
      <c r="AS98" s="12" t="str">
        <f>IF(squadre!BS37="1v", S37, "-")</f>
        <v>-</v>
      </c>
      <c r="AT98" s="12" t="str">
        <f>IF(squadre!BT37="1v", T37, "-")</f>
        <v>-</v>
      </c>
      <c r="AU98" s="12" t="str">
        <f>IF(squadre!BU37="1v", U37, "-")</f>
        <v>-</v>
      </c>
      <c r="AV98" s="12">
        <f>IF(squadre!BV37="1v", V37, "-")</f>
        <v>6</v>
      </c>
      <c r="AY98" s="11">
        <v>35</v>
      </c>
      <c r="AZ98" s="12">
        <f>IF(squadre!BC36="1p", C36, "-")</f>
        <v>6</v>
      </c>
      <c r="BA98" s="12" t="str">
        <f>IF(squadre!BD37="1p", D37, "-")</f>
        <v>-</v>
      </c>
      <c r="BB98" s="12" t="str">
        <f>IF(squadre!BE37="1p", E37, "-")</f>
        <v>-</v>
      </c>
      <c r="BC98" s="12" t="str">
        <f>IF(squadre!BF37="1p", F37, "-")</f>
        <v>-</v>
      </c>
      <c r="BD98" s="12">
        <f>IF(squadre!BG37="1p", G37, "-")</f>
        <v>6.5</v>
      </c>
      <c r="BE98" s="12" t="str">
        <f>IF(squadre!BH37="1p", H37, "-")</f>
        <v>-</v>
      </c>
      <c r="BF98" s="12" t="str">
        <f>IF(squadre!BI37="1p", I37, "-")</f>
        <v>-</v>
      </c>
      <c r="BG98" s="12" t="str">
        <f>IF(squadre!BJ37="1p", J37, "-")</f>
        <v>-</v>
      </c>
      <c r="BH98" s="12" t="str">
        <f>IF(squadre!BK37="1p", K37, "-")</f>
        <v>-</v>
      </c>
      <c r="BI98" s="12" t="str">
        <f>IF(squadre!BL37="1p", L37, "-")</f>
        <v>-</v>
      </c>
      <c r="BJ98" s="12" t="str">
        <f>IF(squadre!BM37="1p", M37, "-")</f>
        <v>-</v>
      </c>
      <c r="BK98" s="12" t="str">
        <f>IF(squadre!BN37="1p", N37, "-")</f>
        <v>-</v>
      </c>
      <c r="BL98" s="12" t="str">
        <f>IF(squadre!BO37="1p", O37, "-")</f>
        <v>-</v>
      </c>
      <c r="BM98" s="12" t="str">
        <f>IF(squadre!BP37="1p", P37, "-")</f>
        <v>-</v>
      </c>
      <c r="BN98" s="12" t="str">
        <f>IF(squadre!BQ37="1p", Q37, "-")</f>
        <v>-</v>
      </c>
      <c r="BO98" s="12" t="str">
        <f>IF(squadre!BR37="1p", R37, "-")</f>
        <v>-</v>
      </c>
      <c r="BP98" s="12" t="str">
        <f>IF(squadre!BS37="1p", S37, "-")</f>
        <v>-</v>
      </c>
      <c r="BQ98" s="12" t="str">
        <f>IF(squadre!BT37="1p", T37, "-")</f>
        <v>-</v>
      </c>
      <c r="BR98" s="12" t="str">
        <f>IF(squadre!BU37="1p", U37, "-")</f>
        <v>-</v>
      </c>
      <c r="BS98" s="12" t="str">
        <f>IF(squadre!BV37="1p", V37, "-")</f>
        <v>-</v>
      </c>
      <c r="BV98" s="11">
        <v>35</v>
      </c>
      <c r="BW98" s="12" t="str">
        <f>IF(squadre!BC37="1s", C37, "-")</f>
        <v>-</v>
      </c>
      <c r="BX98" s="12" t="str">
        <f>IF(squadre!BD37="1s", D37, "-")</f>
        <v>-</v>
      </c>
      <c r="BY98" s="12" t="str">
        <f>IF(squadre!BE37="1s", E37, "-")</f>
        <v>-</v>
      </c>
      <c r="BZ98" s="12" t="str">
        <f>IF(squadre!BF37="1s", F37, "-")</f>
        <v>-</v>
      </c>
      <c r="CA98" s="12" t="str">
        <f>IF(squadre!BG37="1s", G37, "-")</f>
        <v>-</v>
      </c>
      <c r="CB98" s="12">
        <f>IF(squadre!BH37="1s", H37, "-")</f>
        <v>6</v>
      </c>
      <c r="CC98" s="12" t="str">
        <f>IF(squadre!BI37="1s", I37, "-")</f>
        <v>-</v>
      </c>
      <c r="CD98" s="12" t="str">
        <f>IF(squadre!BJ37="1s", J37, "-")</f>
        <v>-</v>
      </c>
      <c r="CE98" s="12" t="str">
        <f>IF(squadre!BK37="1s", K37, "-")</f>
        <v>-</v>
      </c>
      <c r="CF98" s="12" t="str">
        <f>IF(squadre!BL37="1s", L37, "-")</f>
        <v>-</v>
      </c>
      <c r="CG98" s="12" t="str">
        <f>IF(squadre!BM37="1s", M37, "-")</f>
        <v>-</v>
      </c>
      <c r="CH98" s="12" t="str">
        <f>IF(squadre!BN37="1s", N37, "-")</f>
        <v>-</v>
      </c>
      <c r="CI98" s="12" t="str">
        <f>IF(squadre!BO37="1s", O37, "-")</f>
        <v>-</v>
      </c>
      <c r="CJ98" s="12" t="str">
        <f>IF(squadre!BP37="1s", P37, "-")</f>
        <v>-</v>
      </c>
      <c r="CK98" s="12" t="str">
        <f>IF(squadre!BQ37="1s", Q37, "-")</f>
        <v>-</v>
      </c>
      <c r="CL98" s="12" t="str">
        <f>IF(squadre!BR37="1s", R37, "-")</f>
        <v>-</v>
      </c>
      <c r="CM98" s="12" t="str">
        <f>IF(squadre!BS37="1s", S37, "-")</f>
        <v>-</v>
      </c>
      <c r="CN98" s="12" t="str">
        <f>IF(squadre!BT37="1s", T37, "-")</f>
        <v>-</v>
      </c>
      <c r="CO98" s="12" t="str">
        <f>IF(squadre!BU37="1s", U37, "-")</f>
        <v>-</v>
      </c>
      <c r="CP98" s="12" t="str">
        <f>IF(squadre!BV37="1s", V37, "-")</f>
        <v>-</v>
      </c>
    </row>
    <row r="99" spans="2:94" x14ac:dyDescent="0.25">
      <c r="B99" s="11">
        <v>36</v>
      </c>
      <c r="C99" s="19">
        <f>IF(squadre!C38=1, C38, "-")</f>
        <v>6</v>
      </c>
      <c r="D99" s="19">
        <f>IF(squadre!D38=1, D38, "-")</f>
        <v>5</v>
      </c>
      <c r="E99" s="19">
        <f>IF(squadre!E38=1, E38, "-")</f>
        <v>5</v>
      </c>
      <c r="F99" s="19" t="str">
        <f>IF(squadre!F38=1, F38, "-")</f>
        <v>-</v>
      </c>
      <c r="G99" s="19" t="str">
        <f>IF(squadre!G38=1, G38, "-")</f>
        <v>-</v>
      </c>
      <c r="H99" s="19" t="str">
        <f>IF(squadre!H38=1, H38, "-")</f>
        <v>-</v>
      </c>
      <c r="I99" s="19" t="str">
        <f>IF(squadre!I38=1, I38, "-")</f>
        <v>-</v>
      </c>
      <c r="J99" s="19">
        <f>IF(squadre!J38=1, J38, "-")</f>
        <v>4.5</v>
      </c>
      <c r="K99" s="19" t="str">
        <f>IF(squadre!K38=1, K38, "-")</f>
        <v>-</v>
      </c>
      <c r="L99" s="19" t="str">
        <f>IF(squadre!L38=1, L38, "-")</f>
        <v>-</v>
      </c>
      <c r="M99" s="19" t="str">
        <f>IF(squadre!M38=1, M38, "-")</f>
        <v>-</v>
      </c>
      <c r="N99" s="19" t="str">
        <f>IF(squadre!N38=1, N38, "-")</f>
        <v>-</v>
      </c>
      <c r="O99" s="19">
        <f>IF(squadre!O38=1, O38, "-")</f>
        <v>6</v>
      </c>
      <c r="P99" s="19" t="str">
        <f>IF(squadre!P38=1, P38, "-")</f>
        <v>-</v>
      </c>
      <c r="Q99" s="19">
        <f>IF(squadre!Q38=1, Q38, "-")</f>
        <v>5</v>
      </c>
      <c r="R99" s="19">
        <f>IF(squadre!R38=1, R38, "-")</f>
        <v>5.5</v>
      </c>
      <c r="S99" s="19">
        <f>IF(squadre!S38=1, S38, "-")</f>
        <v>5</v>
      </c>
      <c r="T99" s="19">
        <f>IF(squadre!T38=1, T38, "-")</f>
        <v>6</v>
      </c>
      <c r="U99" s="19">
        <f>IF(squadre!U38=1, U38, "-")</f>
        <v>6</v>
      </c>
      <c r="V99" s="19" t="str">
        <f>IF(squadre!V38=1, V38, "-")</f>
        <v>-</v>
      </c>
      <c r="AB99" s="11">
        <v>36</v>
      </c>
      <c r="AC99" s="12" t="str">
        <f>IF(squadre!BC38="1v", C38, "-")</f>
        <v>-</v>
      </c>
      <c r="AD99" s="12" t="str">
        <f>IF(squadre!BD38="1v", D38, "-")</f>
        <v>-</v>
      </c>
      <c r="AE99" s="12" t="str">
        <f>IF(squadre!BE38="1v", E38, "-")</f>
        <v>-</v>
      </c>
      <c r="AF99" s="12" t="str">
        <f>IF(squadre!BF38="1v", F38, "-")</f>
        <v>-</v>
      </c>
      <c r="AG99" s="12" t="str">
        <f>IF(squadre!BG38="1v", G38, "-")</f>
        <v>-</v>
      </c>
      <c r="AH99" s="12" t="str">
        <f>IF(squadre!BH38="1v", H38, "-")</f>
        <v>-</v>
      </c>
      <c r="AI99" s="12" t="str">
        <f>IF(squadre!BI38="1v", I38, "-")</f>
        <v>-</v>
      </c>
      <c r="AJ99" s="12" t="str">
        <f>IF(squadre!BJ38="1v", J38, "-")</f>
        <v>-</v>
      </c>
      <c r="AK99" s="12" t="str">
        <f>IF(squadre!BK38="1v", K38, "-")</f>
        <v>-</v>
      </c>
      <c r="AL99" s="12" t="str">
        <f>IF(squadre!BL38="1v", L38, "-")</f>
        <v>-</v>
      </c>
      <c r="AM99" s="12" t="str">
        <f>IF(squadre!BM38="1v", M38, "-")</f>
        <v>-</v>
      </c>
      <c r="AN99" s="12" t="str">
        <f>IF(squadre!BN38="1v", N38, "-")</f>
        <v>-</v>
      </c>
      <c r="AO99" s="12" t="str">
        <f>IF(squadre!BO38="1v", O38, "-")</f>
        <v>-</v>
      </c>
      <c r="AP99" s="12" t="str">
        <f>IF(squadre!BP38="1v", P38, "-")</f>
        <v>-</v>
      </c>
      <c r="AQ99" s="12" t="str">
        <f>IF(squadre!BQ38="1v", Q38, "-")</f>
        <v>-</v>
      </c>
      <c r="AR99" s="12" t="str">
        <f>IF(squadre!BR38="1v", R38, "-")</f>
        <v>-</v>
      </c>
      <c r="AS99" s="12" t="str">
        <f>IF(squadre!BS38="1v", S38, "-")</f>
        <v>-</v>
      </c>
      <c r="AT99" s="12" t="str">
        <f>IF(squadre!BT38="1v", T38, "-")</f>
        <v>-</v>
      </c>
      <c r="AU99" s="12" t="str">
        <f>IF(squadre!BU38="1v", U38, "-")</f>
        <v>-</v>
      </c>
      <c r="AV99" s="12" t="str">
        <f>IF(squadre!BV38="1v", V38, "-")</f>
        <v>-</v>
      </c>
      <c r="AY99" s="11">
        <v>36</v>
      </c>
      <c r="AZ99" s="12" t="str">
        <f>IF(squadre!BC37="1p", C37, "-")</f>
        <v>-</v>
      </c>
      <c r="BA99" s="12" t="str">
        <f>IF(squadre!BD38="1p", D38, "-")</f>
        <v>-</v>
      </c>
      <c r="BB99" s="12" t="str">
        <f>IF(squadre!BE38="1p", E38, "-")</f>
        <v>-</v>
      </c>
      <c r="BC99" s="12" t="str">
        <f>IF(squadre!BF38="1p", F38, "-")</f>
        <v>-</v>
      </c>
      <c r="BD99" s="12" t="str">
        <f>IF(squadre!BG38="1p", G38, "-")</f>
        <v>-</v>
      </c>
      <c r="BE99" s="12" t="str">
        <f>IF(squadre!BH38="1p", H38, "-")</f>
        <v>-</v>
      </c>
      <c r="BF99" s="12" t="str">
        <f>IF(squadre!BI38="1p", I38, "-")</f>
        <v>-</v>
      </c>
      <c r="BG99" s="12" t="str">
        <f>IF(squadre!BJ38="1p", J38, "-")</f>
        <v>-</v>
      </c>
      <c r="BH99" s="12" t="str">
        <f>IF(squadre!BK38="1p", K38, "-")</f>
        <v>-</v>
      </c>
      <c r="BI99" s="12" t="str">
        <f>IF(squadre!BL38="1p", L38, "-")</f>
        <v>-</v>
      </c>
      <c r="BJ99" s="12" t="str">
        <f>IF(squadre!BM38="1p", M38, "-")</f>
        <v>-</v>
      </c>
      <c r="BK99" s="12" t="str">
        <f>IF(squadre!BN38="1p", N38, "-")</f>
        <v>-</v>
      </c>
      <c r="BL99" s="12" t="str">
        <f>IF(squadre!BO38="1p", O38, "-")</f>
        <v>-</v>
      </c>
      <c r="BM99" s="12" t="str">
        <f>IF(squadre!BP38="1p", P38, "-")</f>
        <v>-</v>
      </c>
      <c r="BN99" s="12" t="str">
        <f>IF(squadre!BQ38="1p", Q38, "-")</f>
        <v>-</v>
      </c>
      <c r="BO99" s="12" t="str">
        <f>IF(squadre!BR38="1p", R38, "-")</f>
        <v>-</v>
      </c>
      <c r="BP99" s="12">
        <f>IF(squadre!BS38="1p", S38, "-")</f>
        <v>5</v>
      </c>
      <c r="BQ99" s="12" t="str">
        <f>IF(squadre!BT38="1p", T38, "-")</f>
        <v>-</v>
      </c>
      <c r="BR99" s="12">
        <f>IF(squadre!BU38="1p", U38, "-")</f>
        <v>6</v>
      </c>
      <c r="BS99" s="12" t="str">
        <f>IF(squadre!BV38="1p", V38, "-")</f>
        <v>-</v>
      </c>
      <c r="BV99" s="11">
        <v>36</v>
      </c>
      <c r="BW99" s="12">
        <f>IF(squadre!BC38="1s", C38, "-")</f>
        <v>6</v>
      </c>
      <c r="BX99" s="12">
        <f>IF(squadre!BD38="1s", D38, "-")</f>
        <v>5</v>
      </c>
      <c r="BY99" s="12">
        <f>IF(squadre!BE38="1s", E38, "-")</f>
        <v>5</v>
      </c>
      <c r="BZ99" s="12" t="str">
        <f>IF(squadre!BF38="1s", F38, "-")</f>
        <v>-</v>
      </c>
      <c r="CA99" s="12" t="str">
        <f>IF(squadre!BG38="1s", G38, "-")</f>
        <v>-</v>
      </c>
      <c r="CB99" s="12" t="str">
        <f>IF(squadre!BH38="1s", H38, "-")</f>
        <v>-</v>
      </c>
      <c r="CC99" s="12" t="str">
        <f>IF(squadre!BI38="1s", I38, "-")</f>
        <v>-</v>
      </c>
      <c r="CD99" s="12">
        <f>IF(squadre!BJ38="1s", J38, "-")</f>
        <v>4.5</v>
      </c>
      <c r="CE99" s="12" t="str">
        <f>IF(squadre!BK38="1s", K38, "-")</f>
        <v>-</v>
      </c>
      <c r="CF99" s="12" t="str">
        <f>IF(squadre!BL38="1s", L38, "-")</f>
        <v>-</v>
      </c>
      <c r="CG99" s="12" t="str">
        <f>IF(squadre!BM38="1s", M38, "-")</f>
        <v>-</v>
      </c>
      <c r="CH99" s="12" t="str">
        <f>IF(squadre!BN38="1s", N38, "-")</f>
        <v>-</v>
      </c>
      <c r="CI99" s="12">
        <f>IF(squadre!BO38="1s", O38, "-")</f>
        <v>6</v>
      </c>
      <c r="CJ99" s="12" t="str">
        <f>IF(squadre!BP38="1s", P38, "-")</f>
        <v>-</v>
      </c>
      <c r="CK99" s="12">
        <f>IF(squadre!BQ38="1s", Q38, "-")</f>
        <v>5</v>
      </c>
      <c r="CL99" s="12">
        <f>IF(squadre!BR38="1s", R38, "-")</f>
        <v>5.5</v>
      </c>
      <c r="CM99" s="12" t="str">
        <f>IF(squadre!BS38="1s", S38, "-")</f>
        <v>-</v>
      </c>
      <c r="CN99" s="12">
        <f>IF(squadre!BT38="1s", T38, "-")</f>
        <v>6</v>
      </c>
      <c r="CO99" s="12" t="str">
        <f>IF(squadre!BU38="1s", U38, "-")</f>
        <v>-</v>
      </c>
      <c r="CP99" s="12" t="str">
        <f>IF(squadre!BV38="1s", V38, "-")</f>
        <v>-</v>
      </c>
    </row>
    <row r="100" spans="2:94" x14ac:dyDescent="0.25">
      <c r="B100" s="11">
        <v>37</v>
      </c>
      <c r="C100" s="19" t="str">
        <f>IF(squadre!C39=1, C39, "-")</f>
        <v>-</v>
      </c>
      <c r="D100" s="19" t="str">
        <f>IF(squadre!D39=1, D39, "-")</f>
        <v>-</v>
      </c>
      <c r="E100" s="19" t="str">
        <f>IF(squadre!E39=1, E39, "-")</f>
        <v>-</v>
      </c>
      <c r="F100" s="19">
        <f>IF(squadre!F39=1, F39, "-")</f>
        <v>6.5</v>
      </c>
      <c r="G100" s="19">
        <f>IF(squadre!G39=1, G39, "-")</f>
        <v>7.5</v>
      </c>
      <c r="H100" s="19">
        <f>IF(squadre!H39=1, H39, "-")</f>
        <v>6</v>
      </c>
      <c r="I100" s="19">
        <f>IF(squadre!I39=1, I39, "-")</f>
        <v>6</v>
      </c>
      <c r="J100" s="19" t="str">
        <f>IF(squadre!J39=1, J39, "-")</f>
        <v>-</v>
      </c>
      <c r="K100" s="19">
        <f>IF(squadre!K39=1, K39, "-")</f>
        <v>6</v>
      </c>
      <c r="L100" s="19">
        <f>IF(squadre!L39=1, L39, "-")</f>
        <v>6</v>
      </c>
      <c r="M100" s="19">
        <f>IF(squadre!M39=1, M39, "-")</f>
        <v>6</v>
      </c>
      <c r="N100" s="19">
        <f>IF(squadre!N39=1, N39, "-")</f>
        <v>6</v>
      </c>
      <c r="O100" s="19" t="str">
        <f>IF(squadre!O39=1, O39, "-")</f>
        <v>-</v>
      </c>
      <c r="P100" s="19">
        <f>IF(squadre!P39=1, P39, "-")</f>
        <v>5</v>
      </c>
      <c r="Q100" s="19" t="str">
        <f>IF(squadre!Q39=1, Q39, "-")</f>
        <v>-</v>
      </c>
      <c r="R100" s="19" t="str">
        <f>IF(squadre!R39=1, R39, "-")</f>
        <v>-</v>
      </c>
      <c r="S100" s="19" t="str">
        <f>IF(squadre!S39=1, S39, "-")</f>
        <v>-</v>
      </c>
      <c r="T100" s="19" t="str">
        <f>IF(squadre!T39=1, T39, "-")</f>
        <v>-</v>
      </c>
      <c r="U100" s="19" t="str">
        <f>IF(squadre!U39=1, U39, "-")</f>
        <v>-</v>
      </c>
      <c r="V100" s="19">
        <f>IF(squadre!V39=1, V39, "-")</f>
        <v>5</v>
      </c>
      <c r="AB100" s="11">
        <v>37</v>
      </c>
      <c r="AC100" s="12" t="str">
        <f>IF(squadre!BC39="1v", C39, "-")</f>
        <v>-</v>
      </c>
      <c r="AD100" s="12" t="str">
        <f>IF(squadre!BD39="1v", D39, "-")</f>
        <v>-</v>
      </c>
      <c r="AE100" s="12" t="str">
        <f>IF(squadre!BE39="1v", E39, "-")</f>
        <v>-</v>
      </c>
      <c r="AF100" s="12">
        <f>IF(squadre!BF39="1v", F39, "-")</f>
        <v>6.5</v>
      </c>
      <c r="AG100" s="12" t="str">
        <f>IF(squadre!BG39="1v", G39, "-")</f>
        <v>-</v>
      </c>
      <c r="AH100" s="12">
        <f>IF(squadre!BH39="1v", H39, "-")</f>
        <v>6</v>
      </c>
      <c r="AI100" s="12" t="str">
        <f>IF(squadre!BI39="1v", I39, "-")</f>
        <v>-</v>
      </c>
      <c r="AJ100" s="12" t="str">
        <f>IF(squadre!BJ39="1v", J39, "-")</f>
        <v>-</v>
      </c>
      <c r="AK100" s="12" t="str">
        <f>IF(squadre!BK39="1v", K39, "-")</f>
        <v>-</v>
      </c>
      <c r="AL100" s="12">
        <f>IF(squadre!BL39="1v", L39, "-")</f>
        <v>6</v>
      </c>
      <c r="AM100" s="12" t="str">
        <f>IF(squadre!BM39="1v", M39, "-")</f>
        <v>-</v>
      </c>
      <c r="AN100" s="12">
        <f>IF(squadre!BN39="1v", N39, "-")</f>
        <v>6</v>
      </c>
      <c r="AO100" s="12" t="str">
        <f>IF(squadre!BO39="1v", O39, "-")</f>
        <v>-</v>
      </c>
      <c r="AP100" s="12" t="str">
        <f>IF(squadre!BP39="1v", P39, "-")</f>
        <v>-</v>
      </c>
      <c r="AQ100" s="12" t="str">
        <f>IF(squadre!BQ39="1v", Q39, "-")</f>
        <v>-</v>
      </c>
      <c r="AR100" s="12" t="str">
        <f>IF(squadre!BR39="1v", R39, "-")</f>
        <v>-</v>
      </c>
      <c r="AS100" s="12" t="str">
        <f>IF(squadre!BS39="1v", S39, "-")</f>
        <v>-</v>
      </c>
      <c r="AT100" s="12" t="str">
        <f>IF(squadre!BT39="1v", T39, "-")</f>
        <v>-</v>
      </c>
      <c r="AU100" s="12" t="str">
        <f>IF(squadre!BU39="1v", U39, "-")</f>
        <v>-</v>
      </c>
      <c r="AV100" s="12">
        <f>IF(squadre!BV39="1v", V39, "-")</f>
        <v>5</v>
      </c>
      <c r="AY100" s="11">
        <v>37</v>
      </c>
      <c r="AZ100" s="12" t="str">
        <f>IF(squadre!BC38="1p", C38, "-")</f>
        <v>-</v>
      </c>
      <c r="BA100" s="12" t="str">
        <f>IF(squadre!BD39="1p", D39, "-")</f>
        <v>-</v>
      </c>
      <c r="BB100" s="12" t="str">
        <f>IF(squadre!BE39="1p", E39, "-")</f>
        <v>-</v>
      </c>
      <c r="BC100" s="12" t="str">
        <f>IF(squadre!BF39="1p", F39, "-")</f>
        <v>-</v>
      </c>
      <c r="BD100" s="12">
        <f>IF(squadre!BG39="1p", G39, "-")</f>
        <v>7.5</v>
      </c>
      <c r="BE100" s="12" t="str">
        <f>IF(squadre!BH39="1p", H39, "-")</f>
        <v>-</v>
      </c>
      <c r="BF100" s="12">
        <f>IF(squadre!BI39="1p", I39, "-")</f>
        <v>6</v>
      </c>
      <c r="BG100" s="12" t="str">
        <f>IF(squadre!BJ39="1p", J39, "-")</f>
        <v>-</v>
      </c>
      <c r="BH100" s="12">
        <f>IF(squadre!BK39="1p", K39, "-")</f>
        <v>6</v>
      </c>
      <c r="BI100" s="12" t="str">
        <f>IF(squadre!BL39="1p", L39, "-")</f>
        <v>-</v>
      </c>
      <c r="BJ100" s="12">
        <f>IF(squadre!BM39="1p", M39, "-")</f>
        <v>6</v>
      </c>
      <c r="BK100" s="12" t="str">
        <f>IF(squadre!BN39="1p", N39, "-")</f>
        <v>-</v>
      </c>
      <c r="BL100" s="12" t="str">
        <f>IF(squadre!BO39="1p", O39, "-")</f>
        <v>-</v>
      </c>
      <c r="BM100" s="12" t="str">
        <f>IF(squadre!BP39="1p", P39, "-")</f>
        <v>-</v>
      </c>
      <c r="BN100" s="12" t="str">
        <f>IF(squadre!BQ39="1p", Q39, "-")</f>
        <v>-</v>
      </c>
      <c r="BO100" s="12" t="str">
        <f>IF(squadre!BR39="1p", R39, "-")</f>
        <v>-</v>
      </c>
      <c r="BP100" s="12" t="str">
        <f>IF(squadre!BS39="1p", S39, "-")</f>
        <v>-</v>
      </c>
      <c r="BQ100" s="12" t="str">
        <f>IF(squadre!BT39="1p", T39, "-")</f>
        <v>-</v>
      </c>
      <c r="BR100" s="12" t="str">
        <f>IF(squadre!BU39="1p", U39, "-")</f>
        <v>-</v>
      </c>
      <c r="BS100" s="12" t="str">
        <f>IF(squadre!BV39="1p", V39, "-")</f>
        <v>-</v>
      </c>
      <c r="BV100" s="11">
        <v>37</v>
      </c>
      <c r="BW100" s="12" t="str">
        <f>IF(squadre!BC39="1s", C39, "-")</f>
        <v>-</v>
      </c>
      <c r="BX100" s="12" t="str">
        <f>IF(squadre!BD39="1s", D39, "-")</f>
        <v>-</v>
      </c>
      <c r="BY100" s="12" t="str">
        <f>IF(squadre!BE39="1s", E39, "-")</f>
        <v>-</v>
      </c>
      <c r="BZ100" s="12" t="str">
        <f>IF(squadre!BF39="1s", F39, "-")</f>
        <v>-</v>
      </c>
      <c r="CA100" s="12" t="str">
        <f>IF(squadre!BG39="1s", G39, "-")</f>
        <v>-</v>
      </c>
      <c r="CB100" s="12" t="str">
        <f>IF(squadre!BH39="1s", H39, "-")</f>
        <v>-</v>
      </c>
      <c r="CC100" s="12" t="str">
        <f>IF(squadre!BI39="1s", I39, "-")</f>
        <v>-</v>
      </c>
      <c r="CD100" s="12" t="str">
        <f>IF(squadre!BJ39="1s", J39, "-")</f>
        <v>-</v>
      </c>
      <c r="CE100" s="12" t="str">
        <f>IF(squadre!BK39="1s", K39, "-")</f>
        <v>-</v>
      </c>
      <c r="CF100" s="12" t="str">
        <f>IF(squadre!BL39="1s", L39, "-")</f>
        <v>-</v>
      </c>
      <c r="CG100" s="12" t="str">
        <f>IF(squadre!BM39="1s", M39, "-")</f>
        <v>-</v>
      </c>
      <c r="CH100" s="12" t="str">
        <f>IF(squadre!BN39="1s", N39, "-")</f>
        <v>-</v>
      </c>
      <c r="CI100" s="12" t="str">
        <f>IF(squadre!BO39="1s", O39, "-")</f>
        <v>-</v>
      </c>
      <c r="CJ100" s="12">
        <f>IF(squadre!BP39="1s", P39, "-")</f>
        <v>5</v>
      </c>
      <c r="CK100" s="12" t="str">
        <f>IF(squadre!BQ39="1s", Q39, "-")</f>
        <v>-</v>
      </c>
      <c r="CL100" s="12" t="str">
        <f>IF(squadre!BR39="1s", R39, "-")</f>
        <v>-</v>
      </c>
      <c r="CM100" s="12" t="str">
        <f>IF(squadre!BS39="1s", S39, "-")</f>
        <v>-</v>
      </c>
      <c r="CN100" s="12" t="str">
        <f>IF(squadre!BT39="1s", T39, "-")</f>
        <v>-</v>
      </c>
      <c r="CO100" s="12" t="str">
        <f>IF(squadre!BU39="1s", U39, "-")</f>
        <v>-</v>
      </c>
      <c r="CP100" s="12" t="str">
        <f>IF(squadre!BV39="1s", V39, "-")</f>
        <v>-</v>
      </c>
    </row>
    <row r="101" spans="2:94" x14ac:dyDescent="0.25">
      <c r="B101" s="11">
        <v>38</v>
      </c>
      <c r="C101" s="19">
        <f>IF(squadre!C40=1, C40, "-")</f>
        <v>5.5</v>
      </c>
      <c r="D101" s="19">
        <f>IF(squadre!D40=1, D40, "-")</f>
        <v>6.5</v>
      </c>
      <c r="E101" s="19">
        <f>IF(squadre!E40=1, E40, "-")</f>
        <v>6.5</v>
      </c>
      <c r="F101" s="19" t="str">
        <f>IF(squadre!F40=1, F40, "-")</f>
        <v>-</v>
      </c>
      <c r="G101" s="19" t="str">
        <f>IF(squadre!G40=1, G40, "-")</f>
        <v>-</v>
      </c>
      <c r="H101" s="19" t="str">
        <f>IF(squadre!H40=1, H40, "-")</f>
        <v>-</v>
      </c>
      <c r="I101" s="19" t="str">
        <f>IF(squadre!I40=1, I40, "-")</f>
        <v>-</v>
      </c>
      <c r="J101" s="19">
        <f>IF(squadre!J40=1, J40, "-")</f>
        <v>5</v>
      </c>
      <c r="K101" s="19" t="str">
        <f>IF(squadre!K40=1, K40, "-")</f>
        <v>-</v>
      </c>
      <c r="L101" s="19" t="str">
        <f>IF(squadre!L40=1, L40, "-")</f>
        <v>-</v>
      </c>
      <c r="M101" s="19" t="str">
        <f>IF(squadre!M40=1, M40, "-")</f>
        <v>-</v>
      </c>
      <c r="N101" s="19" t="str">
        <f>IF(squadre!N40=1, N40, "-")</f>
        <v>-</v>
      </c>
      <c r="O101" s="19">
        <f>IF(squadre!O40=1, O40, "-")</f>
        <v>5.5</v>
      </c>
      <c r="P101" s="19" t="str">
        <f>IF(squadre!P40=1, P40, "-")</f>
        <v>-</v>
      </c>
      <c r="Q101" s="19">
        <f>IF(squadre!Q40=1, Q40, "-")</f>
        <v>5</v>
      </c>
      <c r="R101" s="19">
        <f>IF(squadre!R40=1, R40, "-")</f>
        <v>5.5</v>
      </c>
      <c r="S101" s="19">
        <f>IF(squadre!S40=1, S40, "-")</f>
        <v>7</v>
      </c>
      <c r="T101" s="19">
        <f>IF(squadre!T40=1, T40, "-")</f>
        <v>7.5</v>
      </c>
      <c r="U101" s="19">
        <f>IF(squadre!U40=1, U40, "-")</f>
        <v>6</v>
      </c>
      <c r="V101" s="19" t="str">
        <f>IF(squadre!V40=1, V40, "-")</f>
        <v>-</v>
      </c>
      <c r="AB101" s="11">
        <v>38</v>
      </c>
      <c r="AC101" s="12" t="str">
        <f>IF(squadre!BC40="1v", C40, "-")</f>
        <v>-</v>
      </c>
      <c r="AD101" s="12" t="str">
        <f>IF(squadre!BD40="1v", D40, "-")</f>
        <v>-</v>
      </c>
      <c r="AE101" s="12">
        <f>IF(squadre!BE40="1v", E40, "-")</f>
        <v>6.5</v>
      </c>
      <c r="AF101" s="12" t="str">
        <f>IF(squadre!BF40="1v", F40, "-")</f>
        <v>-</v>
      </c>
      <c r="AG101" s="12" t="str">
        <f>IF(squadre!BG40="1v", G40, "-")</f>
        <v>-</v>
      </c>
      <c r="AH101" s="12" t="str">
        <f>IF(squadre!BH40="1v", H40, "-")</f>
        <v>-</v>
      </c>
      <c r="AI101" s="12" t="str">
        <f>IF(squadre!BI40="1v", I40, "-")</f>
        <v>-</v>
      </c>
      <c r="AJ101" s="12" t="str">
        <f>IF(squadre!BJ40="1v", J40, "-")</f>
        <v>-</v>
      </c>
      <c r="AK101" s="12" t="str">
        <f>IF(squadre!BK40="1v", K40, "-")</f>
        <v>-</v>
      </c>
      <c r="AL101" s="12" t="str">
        <f>IF(squadre!BL40="1v", L40, "-")</f>
        <v>-</v>
      </c>
      <c r="AM101" s="12" t="str">
        <f>IF(squadre!BM40="1v", M40, "-")</f>
        <v>-</v>
      </c>
      <c r="AN101" s="12" t="str">
        <f>IF(squadre!BN40="1v", N40, "-")</f>
        <v>-</v>
      </c>
      <c r="AO101" s="12" t="str">
        <f>IF(squadre!BO40="1v", O40, "-")</f>
        <v>-</v>
      </c>
      <c r="AP101" s="12" t="str">
        <f>IF(squadre!BP40="1v", P40, "-")</f>
        <v>-</v>
      </c>
      <c r="AQ101" s="12" t="str">
        <f>IF(squadre!BQ40="1v", Q40, "-")</f>
        <v>-</v>
      </c>
      <c r="AR101" s="12">
        <f>IF(squadre!BR40="1v", R40, "-")</f>
        <v>5.5</v>
      </c>
      <c r="AS101" s="12">
        <f>IF(squadre!BS40="1v", S40, "-")</f>
        <v>7</v>
      </c>
      <c r="AT101" s="12" t="str">
        <f>IF(squadre!BT40="1v", T40, "-")</f>
        <v>-</v>
      </c>
      <c r="AU101" s="12" t="str">
        <f>IF(squadre!BU40="1v", U40, "-")</f>
        <v>-</v>
      </c>
      <c r="AV101" s="12" t="str">
        <f>IF(squadre!BV40="1v", V40, "-")</f>
        <v>-</v>
      </c>
      <c r="AY101" s="11">
        <v>38</v>
      </c>
      <c r="AZ101" s="12" t="str">
        <f>IF(squadre!BC39="1p", C39, "-")</f>
        <v>-</v>
      </c>
      <c r="BA101" s="12">
        <f>IF(squadre!BD40="1p", D40, "-")</f>
        <v>6.5</v>
      </c>
      <c r="BB101" s="12" t="str">
        <f>IF(squadre!BE40="1p", E40, "-")</f>
        <v>-</v>
      </c>
      <c r="BC101" s="12" t="str">
        <f>IF(squadre!BF40="1p", F40, "-")</f>
        <v>-</v>
      </c>
      <c r="BD101" s="12" t="str">
        <f>IF(squadre!BG40="1p", G40, "-")</f>
        <v>-</v>
      </c>
      <c r="BE101" s="12" t="str">
        <f>IF(squadre!BH40="1p", H40, "-")</f>
        <v>-</v>
      </c>
      <c r="BF101" s="12" t="str">
        <f>IF(squadre!BI40="1p", I40, "-")</f>
        <v>-</v>
      </c>
      <c r="BG101" s="12" t="str">
        <f>IF(squadre!BJ40="1p", J40, "-")</f>
        <v>-</v>
      </c>
      <c r="BH101" s="12" t="str">
        <f>IF(squadre!BK40="1p", K40, "-")</f>
        <v>-</v>
      </c>
      <c r="BI101" s="12" t="str">
        <f>IF(squadre!BL40="1p", L40, "-")</f>
        <v>-</v>
      </c>
      <c r="BJ101" s="12" t="str">
        <f>IF(squadre!BM40="1p", M40, "-")</f>
        <v>-</v>
      </c>
      <c r="BK101" s="12" t="str">
        <f>IF(squadre!BN40="1p", N40, "-")</f>
        <v>-</v>
      </c>
      <c r="BL101" s="12" t="str">
        <f>IF(squadre!BO40="1p", O40, "-")</f>
        <v>-</v>
      </c>
      <c r="BM101" s="12" t="str">
        <f>IF(squadre!BP40="1p", P40, "-")</f>
        <v>-</v>
      </c>
      <c r="BN101" s="12" t="str">
        <f>IF(squadre!BQ40="1p", Q40, "-")</f>
        <v>-</v>
      </c>
      <c r="BO101" s="12" t="str">
        <f>IF(squadre!BR40="1p", R40, "-")</f>
        <v>-</v>
      </c>
      <c r="BP101" s="12" t="str">
        <f>IF(squadre!BS40="1p", S40, "-")</f>
        <v>-</v>
      </c>
      <c r="BQ101" s="12" t="str">
        <f>IF(squadre!BT40="1p", T40, "-")</f>
        <v>-</v>
      </c>
      <c r="BR101" s="12">
        <f>IF(squadre!BU40="1p", U40, "-")</f>
        <v>6</v>
      </c>
      <c r="BS101" s="12" t="str">
        <f>IF(squadre!BV40="1p", V40, "-")</f>
        <v>-</v>
      </c>
      <c r="BV101" s="11">
        <v>38</v>
      </c>
      <c r="BW101" s="12" t="str">
        <f>IF(squadre!BC40="1s", C40, "-")</f>
        <v>-</v>
      </c>
      <c r="BX101" s="12" t="str">
        <f>IF(squadre!BD40="1s", D40, "-")</f>
        <v>-</v>
      </c>
      <c r="BY101" s="12" t="str">
        <f>IF(squadre!BE40="1s", E40, "-")</f>
        <v>-</v>
      </c>
      <c r="BZ101" s="12" t="str">
        <f>IF(squadre!BF40="1s", F40, "-")</f>
        <v>-</v>
      </c>
      <c r="CA101" s="12" t="str">
        <f>IF(squadre!BG40="1s", G40, "-")</f>
        <v>-</v>
      </c>
      <c r="CB101" s="12" t="str">
        <f>IF(squadre!BH40="1s", H40, "-")</f>
        <v>-</v>
      </c>
      <c r="CC101" s="12" t="str">
        <f>IF(squadre!BI40="1s", I40, "-")</f>
        <v>-</v>
      </c>
      <c r="CD101" s="12">
        <f>IF(squadre!BJ40="1s", J40, "-")</f>
        <v>5</v>
      </c>
      <c r="CE101" s="12" t="str">
        <f>IF(squadre!BK40="1s", K40, "-")</f>
        <v>-</v>
      </c>
      <c r="CF101" s="12" t="str">
        <f>IF(squadre!BL40="1s", L40, "-")</f>
        <v>-</v>
      </c>
      <c r="CG101" s="12" t="str">
        <f>IF(squadre!BM40="1s", M40, "-")</f>
        <v>-</v>
      </c>
      <c r="CH101" s="12" t="str">
        <f>IF(squadre!BN40="1s", N40, "-")</f>
        <v>-</v>
      </c>
      <c r="CI101" s="12">
        <f>IF(squadre!BO40="1s", O40, "-")</f>
        <v>5.5</v>
      </c>
      <c r="CJ101" s="12" t="str">
        <f>IF(squadre!BP40="1s", P40, "-")</f>
        <v>-</v>
      </c>
      <c r="CK101" s="12">
        <f>IF(squadre!BQ40="1s", Q40, "-")</f>
        <v>5</v>
      </c>
      <c r="CL101" s="12" t="str">
        <f>IF(squadre!BR40="1s", R40, "-")</f>
        <v>-</v>
      </c>
      <c r="CM101" s="12" t="str">
        <f>IF(squadre!BS40="1s", S40, "-")</f>
        <v>-</v>
      </c>
      <c r="CN101" s="12">
        <f>IF(squadre!BT40="1s", T40, "-")</f>
        <v>7.5</v>
      </c>
      <c r="CO101" s="12" t="str">
        <f>IF(squadre!BU40="1s", U40, "-")</f>
        <v>-</v>
      </c>
      <c r="CP101" s="12" t="str">
        <f>IF(squadre!BV40="1s", V40, "-")</f>
        <v>-</v>
      </c>
    </row>
    <row r="102" spans="2:94" x14ac:dyDescent="0.25">
      <c r="B102" s="20" t="s">
        <v>92</v>
      </c>
      <c r="C102" s="47">
        <f>SUM(C64:C81)/COUNTIF(C63:C81,"&gt;0")</f>
        <v>6</v>
      </c>
      <c r="D102" s="47">
        <f t="shared" ref="D102:V102" si="25">SUM(D64:D81)/COUNTIF(D63:D81,"&gt;0")</f>
        <v>5.6111111111111107</v>
      </c>
      <c r="E102" s="47">
        <f t="shared" si="25"/>
        <v>6.1111111111111107</v>
      </c>
      <c r="F102" s="47">
        <f t="shared" si="25"/>
        <v>6.333333333333333</v>
      </c>
      <c r="G102" s="47">
        <f t="shared" si="25"/>
        <v>6.0555555555555554</v>
      </c>
      <c r="H102" s="47">
        <f t="shared" si="25"/>
        <v>6.1111111111111107</v>
      </c>
      <c r="I102" s="47">
        <f t="shared" si="25"/>
        <v>6.0555555555555554</v>
      </c>
      <c r="J102" s="47">
        <f t="shared" si="25"/>
        <v>6.2222222222222223</v>
      </c>
      <c r="K102" s="47">
        <f t="shared" si="25"/>
        <v>6.1111111111111107</v>
      </c>
      <c r="L102" s="47">
        <f t="shared" si="25"/>
        <v>6.2777777777777777</v>
      </c>
      <c r="M102" s="47">
        <f t="shared" si="25"/>
        <v>5.7777777777777777</v>
      </c>
      <c r="N102" s="47">
        <f t="shared" si="25"/>
        <v>5.833333333333333</v>
      </c>
      <c r="O102" s="47">
        <f t="shared" si="25"/>
        <v>6.2777777777777777</v>
      </c>
      <c r="P102" s="47">
        <f t="shared" si="25"/>
        <v>6.375</v>
      </c>
      <c r="Q102" s="47">
        <f t="shared" si="25"/>
        <v>5.95</v>
      </c>
      <c r="R102" s="47">
        <f t="shared" si="25"/>
        <v>6</v>
      </c>
      <c r="S102" s="47">
        <f t="shared" si="25"/>
        <v>6.2222222222222223</v>
      </c>
      <c r="T102" s="47">
        <f t="shared" si="25"/>
        <v>6.35</v>
      </c>
      <c r="U102" s="47">
        <f t="shared" si="25"/>
        <v>5.9444444444444446</v>
      </c>
      <c r="V102" s="47">
        <f t="shared" si="25"/>
        <v>5.75</v>
      </c>
      <c r="AB102" s="20"/>
      <c r="AY102" s="20"/>
      <c r="AZ102" s="12">
        <f>IF(squadre!BC40="1p", C40, "-")</f>
        <v>5.5</v>
      </c>
      <c r="BV102" s="20"/>
    </row>
    <row r="103" spans="2:94" s="47" customFormat="1" x14ac:dyDescent="0.25">
      <c r="B103" s="48" t="s">
        <v>91</v>
      </c>
      <c r="C103" s="47">
        <f>SUM(C64:C101)/COUNTIF(C64:C101,"&gt;0")</f>
        <v>5.9473684210526319</v>
      </c>
      <c r="D103" s="47">
        <f t="shared" ref="D103:V103" si="26">SUM(D64:D101)/COUNTIF(D64:D101,"&gt;0")</f>
        <v>5.7105263157894735</v>
      </c>
      <c r="E103" s="47">
        <f t="shared" si="26"/>
        <v>6.1578947368421053</v>
      </c>
      <c r="F103" s="47">
        <f t="shared" si="26"/>
        <v>6.2368421052631575</v>
      </c>
      <c r="G103" s="47">
        <f t="shared" si="26"/>
        <v>6.2105263157894735</v>
      </c>
      <c r="H103" s="47">
        <f t="shared" si="26"/>
        <v>6.1052631578947372</v>
      </c>
      <c r="I103" s="47">
        <f t="shared" si="26"/>
        <v>6.0526315789473681</v>
      </c>
      <c r="J103" s="47">
        <f t="shared" si="26"/>
        <v>6.1578947368421053</v>
      </c>
      <c r="K103" s="47">
        <f t="shared" si="26"/>
        <v>6.0263157894736841</v>
      </c>
      <c r="L103" s="47">
        <f t="shared" si="26"/>
        <v>6.2368421052631575</v>
      </c>
      <c r="M103" s="47">
        <f t="shared" si="26"/>
        <v>6</v>
      </c>
      <c r="N103" s="47">
        <f t="shared" si="26"/>
        <v>5.9736842105263159</v>
      </c>
      <c r="O103" s="47">
        <f t="shared" si="26"/>
        <v>6.1052631578947372</v>
      </c>
      <c r="P103" s="47">
        <f t="shared" si="26"/>
        <v>6.3157894736842106</v>
      </c>
      <c r="Q103" s="47">
        <f t="shared" si="26"/>
        <v>5.8421052631578947</v>
      </c>
      <c r="R103" s="47">
        <f t="shared" si="26"/>
        <v>5.8684210526315788</v>
      </c>
      <c r="S103" s="47">
        <f t="shared" si="26"/>
        <v>6.0789473684210522</v>
      </c>
      <c r="T103" s="47">
        <f t="shared" si="26"/>
        <v>6.3947368421052628</v>
      </c>
      <c r="U103" s="47">
        <f t="shared" si="26"/>
        <v>6.0263157894736841</v>
      </c>
      <c r="V103" s="47">
        <f t="shared" si="26"/>
        <v>5.9736842105263159</v>
      </c>
      <c r="AB103" s="48"/>
      <c r="AY103" s="48"/>
      <c r="AZ103" s="18"/>
      <c r="BV103" s="48"/>
    </row>
    <row r="104" spans="2:94" x14ac:dyDescent="0.25"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AB104" s="20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Y104" s="20"/>
      <c r="AZ104" s="47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3"/>
      <c r="BV104" s="20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N104" s="13"/>
      <c r="CO104" s="13"/>
      <c r="CP104" s="13"/>
    </row>
    <row r="105" spans="2:94" x14ac:dyDescent="0.25">
      <c r="B105" s="20" t="s">
        <v>18</v>
      </c>
      <c r="C105" s="7" t="s">
        <v>0</v>
      </c>
      <c r="D105" s="7" t="s">
        <v>1</v>
      </c>
      <c r="E105" s="7" t="s">
        <v>2</v>
      </c>
      <c r="F105" s="7" t="s">
        <v>3</v>
      </c>
      <c r="G105" s="7" t="s">
        <v>4</v>
      </c>
      <c r="H105" s="7" t="s">
        <v>5</v>
      </c>
      <c r="I105" s="7" t="s">
        <v>6</v>
      </c>
      <c r="J105" s="7" t="s">
        <v>7</v>
      </c>
      <c r="K105" s="7" t="s">
        <v>8</v>
      </c>
      <c r="L105" s="7" t="s">
        <v>9</v>
      </c>
      <c r="M105" s="7" t="s">
        <v>10</v>
      </c>
      <c r="N105" s="7" t="s">
        <v>11</v>
      </c>
      <c r="O105" s="7" t="s">
        <v>12</v>
      </c>
      <c r="P105" s="7" t="s">
        <v>13</v>
      </c>
      <c r="Q105" s="7" t="s">
        <v>40</v>
      </c>
      <c r="R105" s="7" t="s">
        <v>14</v>
      </c>
      <c r="S105" s="7" t="s">
        <v>42</v>
      </c>
      <c r="T105" s="7" t="s">
        <v>15</v>
      </c>
      <c r="U105" s="7" t="s">
        <v>41</v>
      </c>
      <c r="V105" s="7" t="s">
        <v>16</v>
      </c>
      <c r="AB105" s="20" t="s">
        <v>19</v>
      </c>
      <c r="AC105" s="7" t="s">
        <v>0</v>
      </c>
      <c r="AD105" s="7" t="s">
        <v>1</v>
      </c>
      <c r="AE105" s="7" t="s">
        <v>2</v>
      </c>
      <c r="AF105" s="7" t="s">
        <v>3</v>
      </c>
      <c r="AG105" s="7" t="s">
        <v>4</v>
      </c>
      <c r="AH105" s="7" t="s">
        <v>5</v>
      </c>
      <c r="AI105" s="7" t="s">
        <v>6</v>
      </c>
      <c r="AJ105" s="7" t="s">
        <v>7</v>
      </c>
      <c r="AK105" s="7" t="s">
        <v>8</v>
      </c>
      <c r="AL105" s="7" t="s">
        <v>9</v>
      </c>
      <c r="AM105" s="7" t="s">
        <v>10</v>
      </c>
      <c r="AN105" s="7" t="s">
        <v>11</v>
      </c>
      <c r="AO105" s="7" t="s">
        <v>12</v>
      </c>
      <c r="AP105" s="7" t="s">
        <v>13</v>
      </c>
      <c r="AQ105" s="7" t="s">
        <v>40</v>
      </c>
      <c r="AR105" s="7" t="s">
        <v>14</v>
      </c>
      <c r="AS105" s="7" t="s">
        <v>42</v>
      </c>
      <c r="AT105" s="7" t="s">
        <v>15</v>
      </c>
      <c r="AU105" s="7" t="s">
        <v>41</v>
      </c>
      <c r="AV105" s="7" t="s">
        <v>16</v>
      </c>
      <c r="AY105" s="20" t="s">
        <v>20</v>
      </c>
      <c r="AZ105" s="13"/>
      <c r="BA105" s="7" t="s">
        <v>1</v>
      </c>
      <c r="BB105" s="7" t="s">
        <v>2</v>
      </c>
      <c r="BC105" s="7" t="s">
        <v>3</v>
      </c>
      <c r="BD105" s="7" t="s">
        <v>4</v>
      </c>
      <c r="BE105" s="7" t="s">
        <v>5</v>
      </c>
      <c r="BF105" s="7" t="s">
        <v>6</v>
      </c>
      <c r="BG105" s="7" t="s">
        <v>7</v>
      </c>
      <c r="BH105" s="7" t="s">
        <v>8</v>
      </c>
      <c r="BI105" s="7" t="s">
        <v>9</v>
      </c>
      <c r="BJ105" s="7" t="s">
        <v>10</v>
      </c>
      <c r="BK105" s="7" t="s">
        <v>11</v>
      </c>
      <c r="BL105" s="7" t="s">
        <v>12</v>
      </c>
      <c r="BM105" s="7" t="s">
        <v>13</v>
      </c>
      <c r="BN105" s="7" t="s">
        <v>40</v>
      </c>
      <c r="BO105" s="7" t="s">
        <v>14</v>
      </c>
      <c r="BP105" s="7" t="s">
        <v>42</v>
      </c>
      <c r="BQ105" s="7" t="s">
        <v>15</v>
      </c>
      <c r="BR105" s="7" t="s">
        <v>41</v>
      </c>
      <c r="BS105" s="7" t="s">
        <v>16</v>
      </c>
      <c r="BV105" s="20" t="s">
        <v>21</v>
      </c>
      <c r="BW105" s="7" t="s">
        <v>0</v>
      </c>
      <c r="BX105" s="7" t="s">
        <v>1</v>
      </c>
      <c r="BY105" s="7" t="s">
        <v>2</v>
      </c>
      <c r="BZ105" s="7" t="s">
        <v>3</v>
      </c>
      <c r="CA105" s="7" t="s">
        <v>4</v>
      </c>
      <c r="CB105" s="7" t="s">
        <v>5</v>
      </c>
      <c r="CC105" s="7" t="s">
        <v>6</v>
      </c>
      <c r="CD105" s="7" t="s">
        <v>7</v>
      </c>
      <c r="CE105" s="7" t="s">
        <v>8</v>
      </c>
      <c r="CF105" s="7" t="s">
        <v>9</v>
      </c>
      <c r="CG105" s="7" t="s">
        <v>10</v>
      </c>
      <c r="CH105" s="7" t="s">
        <v>11</v>
      </c>
      <c r="CI105" s="7" t="s">
        <v>12</v>
      </c>
      <c r="CJ105" s="7" t="s">
        <v>13</v>
      </c>
      <c r="CK105" s="7" t="s">
        <v>40</v>
      </c>
      <c r="CL105" s="7" t="s">
        <v>14</v>
      </c>
      <c r="CM105" s="7" t="s">
        <v>42</v>
      </c>
      <c r="CN105" s="7" t="s">
        <v>15</v>
      </c>
      <c r="CO105" s="7" t="s">
        <v>41</v>
      </c>
      <c r="CP105" s="7" t="s">
        <v>16</v>
      </c>
    </row>
    <row r="106" spans="2:94" x14ac:dyDescent="0.25">
      <c r="B106" s="21" t="s">
        <v>35</v>
      </c>
      <c r="C106" s="29">
        <f>C114/C$119</f>
        <v>5.2631578947368418E-2</v>
      </c>
      <c r="D106" s="29">
        <f t="shared" ref="D106:V110" si="27">D114/D$119</f>
        <v>0.15789473684210525</v>
      </c>
      <c r="E106" s="29">
        <f t="shared" si="27"/>
        <v>0.10526315789473684</v>
      </c>
      <c r="F106" s="29">
        <f t="shared" si="27"/>
        <v>0.10526315789473684</v>
      </c>
      <c r="G106" s="29">
        <f t="shared" si="27"/>
        <v>0</v>
      </c>
      <c r="H106" s="29">
        <f t="shared" si="27"/>
        <v>0</v>
      </c>
      <c r="I106" s="29">
        <f t="shared" si="27"/>
        <v>5.2631578947368418E-2</v>
      </c>
      <c r="J106" s="29">
        <f t="shared" si="27"/>
        <v>0.10526315789473684</v>
      </c>
      <c r="K106" s="29">
        <f t="shared" si="27"/>
        <v>5.2631578947368418E-2</v>
      </c>
      <c r="L106" s="29">
        <f t="shared" si="27"/>
        <v>5.2631578947368418E-2</v>
      </c>
      <c r="M106" s="29">
        <f t="shared" si="27"/>
        <v>5.2631578947368418E-2</v>
      </c>
      <c r="N106" s="29">
        <f t="shared" si="27"/>
        <v>0.10526315789473684</v>
      </c>
      <c r="O106" s="29">
        <f t="shared" si="27"/>
        <v>5.2631578947368418E-2</v>
      </c>
      <c r="P106" s="29">
        <f t="shared" si="27"/>
        <v>0.10526315789473684</v>
      </c>
      <c r="Q106" s="29">
        <f t="shared" si="27"/>
        <v>0.26315789473684209</v>
      </c>
      <c r="R106" s="29">
        <f t="shared" si="27"/>
        <v>0.21052631578947367</v>
      </c>
      <c r="S106" s="29">
        <f t="shared" si="27"/>
        <v>0.15789473684210525</v>
      </c>
      <c r="T106" s="29">
        <f t="shared" si="27"/>
        <v>5.2631578947368418E-2</v>
      </c>
      <c r="U106" s="29">
        <f t="shared" si="27"/>
        <v>5.2631578947368418E-2</v>
      </c>
      <c r="V106" s="29">
        <f t="shared" si="27"/>
        <v>0.10526315789473684</v>
      </c>
      <c r="AB106" s="21" t="s">
        <v>35</v>
      </c>
      <c r="AC106" s="29">
        <f t="shared" ref="AC106:AV106" si="28">AC114/AC$119</f>
        <v>0</v>
      </c>
      <c r="AD106" s="29">
        <f t="shared" si="28"/>
        <v>0</v>
      </c>
      <c r="AE106" s="29">
        <f t="shared" si="28"/>
        <v>0</v>
      </c>
      <c r="AF106" s="29">
        <f t="shared" si="28"/>
        <v>8.3333333333333329E-2</v>
      </c>
      <c r="AG106" s="29">
        <f t="shared" si="28"/>
        <v>0</v>
      </c>
      <c r="AH106" s="29">
        <f t="shared" si="28"/>
        <v>0</v>
      </c>
      <c r="AI106" s="29">
        <f t="shared" si="28"/>
        <v>0</v>
      </c>
      <c r="AJ106" s="29">
        <f t="shared" si="28"/>
        <v>0</v>
      </c>
      <c r="AK106" s="29">
        <f t="shared" si="28"/>
        <v>0</v>
      </c>
      <c r="AL106" s="29">
        <f t="shared" si="28"/>
        <v>7.6923076923076927E-2</v>
      </c>
      <c r="AM106" s="29">
        <f t="shared" si="28"/>
        <v>0</v>
      </c>
      <c r="AN106" s="29">
        <f t="shared" si="28"/>
        <v>7.1428571428571425E-2</v>
      </c>
      <c r="AO106" s="29">
        <f t="shared" si="28"/>
        <v>0</v>
      </c>
      <c r="AP106" s="29">
        <f t="shared" si="28"/>
        <v>0</v>
      </c>
      <c r="AQ106" s="29">
        <f t="shared" si="28"/>
        <v>0</v>
      </c>
      <c r="AR106" s="29">
        <f t="shared" si="28"/>
        <v>0</v>
      </c>
      <c r="AS106" s="29">
        <f t="shared" si="28"/>
        <v>0</v>
      </c>
      <c r="AT106" s="29">
        <f t="shared" si="28"/>
        <v>0</v>
      </c>
      <c r="AU106" s="29">
        <f t="shared" si="28"/>
        <v>0</v>
      </c>
      <c r="AV106" s="29">
        <f t="shared" si="28"/>
        <v>9.0909090909090912E-2</v>
      </c>
      <c r="AY106" s="21" t="s">
        <v>35</v>
      </c>
      <c r="AZ106" s="7" t="s">
        <v>0</v>
      </c>
      <c r="BA106" s="29">
        <f t="shared" ref="BA106:BS106" si="29">BA114/BA$119</f>
        <v>0.125</v>
      </c>
      <c r="BB106" s="29">
        <f t="shared" si="29"/>
        <v>0</v>
      </c>
      <c r="BC106" s="29">
        <f t="shared" si="29"/>
        <v>0.25</v>
      </c>
      <c r="BD106" s="29">
        <f t="shared" si="29"/>
        <v>0</v>
      </c>
      <c r="BE106" s="29">
        <f t="shared" si="29"/>
        <v>0</v>
      </c>
      <c r="BF106" s="29">
        <f t="shared" si="29"/>
        <v>0</v>
      </c>
      <c r="BG106" s="29">
        <f t="shared" si="29"/>
        <v>0</v>
      </c>
      <c r="BH106" s="29">
        <f t="shared" si="29"/>
        <v>0</v>
      </c>
      <c r="BI106" s="29">
        <f t="shared" si="29"/>
        <v>0</v>
      </c>
      <c r="BJ106" s="29">
        <f t="shared" si="29"/>
        <v>0</v>
      </c>
      <c r="BK106" s="29">
        <f t="shared" si="29"/>
        <v>0</v>
      </c>
      <c r="BL106" s="29">
        <f t="shared" si="29"/>
        <v>0.14285714285714285</v>
      </c>
      <c r="BM106" s="29">
        <f t="shared" si="29"/>
        <v>0</v>
      </c>
      <c r="BN106" s="29">
        <f t="shared" si="29"/>
        <v>0</v>
      </c>
      <c r="BO106" s="29">
        <f t="shared" si="29"/>
        <v>0.4</v>
      </c>
      <c r="BP106" s="29">
        <f t="shared" si="29"/>
        <v>0.33333333333333331</v>
      </c>
      <c r="BQ106" s="29">
        <f t="shared" si="29"/>
        <v>0</v>
      </c>
      <c r="BR106" s="29">
        <f t="shared" si="29"/>
        <v>0</v>
      </c>
      <c r="BS106" s="29">
        <f t="shared" si="29"/>
        <v>0.14285714285714285</v>
      </c>
      <c r="BV106" s="21" t="s">
        <v>35</v>
      </c>
      <c r="BW106" s="29">
        <f>BW114/BW$119</f>
        <v>0.14285714285714285</v>
      </c>
      <c r="BX106" s="29">
        <f t="shared" ref="BX106:CP106" si="30">BX114/BX$119</f>
        <v>0.4</v>
      </c>
      <c r="BY106" s="29">
        <f t="shared" si="30"/>
        <v>0.2857142857142857</v>
      </c>
      <c r="BZ106" s="29">
        <f t="shared" si="30"/>
        <v>0</v>
      </c>
      <c r="CA106" s="29">
        <f t="shared" si="30"/>
        <v>0</v>
      </c>
      <c r="CB106" s="29">
        <f t="shared" si="30"/>
        <v>0</v>
      </c>
      <c r="CC106" s="29">
        <f t="shared" si="30"/>
        <v>0.14285714285714285</v>
      </c>
      <c r="CD106" s="29">
        <f t="shared" si="30"/>
        <v>0.2857142857142857</v>
      </c>
      <c r="CE106" s="29">
        <f t="shared" si="30"/>
        <v>0.5</v>
      </c>
      <c r="CF106" s="29">
        <f t="shared" si="30"/>
        <v>0</v>
      </c>
      <c r="CG106" s="29">
        <f t="shared" si="30"/>
        <v>0.25</v>
      </c>
      <c r="CH106" s="29">
        <f t="shared" si="30"/>
        <v>1</v>
      </c>
      <c r="CI106" s="29">
        <f t="shared" si="30"/>
        <v>0</v>
      </c>
      <c r="CJ106" s="29">
        <f t="shared" si="30"/>
        <v>0.5</v>
      </c>
      <c r="CK106" s="29">
        <f t="shared" si="30"/>
        <v>0.35714285714285715</v>
      </c>
      <c r="CL106" s="29">
        <f t="shared" si="30"/>
        <v>0.5</v>
      </c>
      <c r="CM106" s="29">
        <f t="shared" si="30"/>
        <v>0.25</v>
      </c>
      <c r="CN106" s="29">
        <f t="shared" si="30"/>
        <v>0.125</v>
      </c>
      <c r="CO106" s="29">
        <f t="shared" si="30"/>
        <v>0.14285714285714285</v>
      </c>
      <c r="CP106" s="29">
        <f t="shared" si="30"/>
        <v>0</v>
      </c>
    </row>
    <row r="107" spans="2:94" x14ac:dyDescent="0.25">
      <c r="B107" s="22">
        <v>5.5</v>
      </c>
      <c r="C107" s="14">
        <f t="shared" ref="C107:R110" si="31">C115/C$119</f>
        <v>0.15789473684210525</v>
      </c>
      <c r="D107" s="14">
        <f t="shared" si="31"/>
        <v>0.31578947368421051</v>
      </c>
      <c r="E107" s="14">
        <f t="shared" si="31"/>
        <v>0.10526315789473684</v>
      </c>
      <c r="F107" s="14">
        <f t="shared" si="31"/>
        <v>5.2631578947368418E-2</v>
      </c>
      <c r="G107" s="14">
        <f t="shared" si="31"/>
        <v>0.10526315789473684</v>
      </c>
      <c r="H107" s="14">
        <f t="shared" si="31"/>
        <v>0.10526315789473684</v>
      </c>
      <c r="I107" s="14">
        <f t="shared" si="31"/>
        <v>0.10526315789473684</v>
      </c>
      <c r="J107" s="14">
        <f t="shared" si="31"/>
        <v>0.15789473684210525</v>
      </c>
      <c r="K107" s="14">
        <f t="shared" si="31"/>
        <v>5.2631578947368418E-2</v>
      </c>
      <c r="L107" s="14">
        <f t="shared" si="31"/>
        <v>0.10526315789473684</v>
      </c>
      <c r="M107" s="14">
        <f t="shared" si="31"/>
        <v>5.2631578947368418E-2</v>
      </c>
      <c r="N107" s="14">
        <f t="shared" si="31"/>
        <v>5.2631578947368418E-2</v>
      </c>
      <c r="O107" s="14">
        <f t="shared" si="31"/>
        <v>0.21052631578947367</v>
      </c>
      <c r="P107" s="14">
        <f t="shared" si="31"/>
        <v>0</v>
      </c>
      <c r="Q107" s="14">
        <f t="shared" si="31"/>
        <v>0.21052631578947367</v>
      </c>
      <c r="R107" s="14">
        <f t="shared" si="31"/>
        <v>0.26315789473684209</v>
      </c>
      <c r="S107" s="14">
        <f t="shared" si="27"/>
        <v>0.10526315789473684</v>
      </c>
      <c r="T107" s="14">
        <f t="shared" si="27"/>
        <v>0</v>
      </c>
      <c r="U107" s="14">
        <f t="shared" si="27"/>
        <v>5.2631578947368418E-2</v>
      </c>
      <c r="V107" s="14">
        <f t="shared" si="27"/>
        <v>0.10526315789473684</v>
      </c>
      <c r="AB107" s="22">
        <v>5.5</v>
      </c>
      <c r="AC107" s="14">
        <f t="shared" ref="AC107:AV107" si="32">AC115/AC$119</f>
        <v>0</v>
      </c>
      <c r="AD107" s="14">
        <f t="shared" si="32"/>
        <v>0.33333333333333331</v>
      </c>
      <c r="AE107" s="14">
        <f t="shared" si="32"/>
        <v>0.125</v>
      </c>
      <c r="AF107" s="14">
        <f t="shared" si="32"/>
        <v>0</v>
      </c>
      <c r="AG107" s="14">
        <f t="shared" si="32"/>
        <v>0</v>
      </c>
      <c r="AH107" s="14">
        <f t="shared" si="32"/>
        <v>0.15384615384615385</v>
      </c>
      <c r="AI107" s="14">
        <f t="shared" si="32"/>
        <v>0</v>
      </c>
      <c r="AJ107" s="14">
        <f t="shared" si="32"/>
        <v>0</v>
      </c>
      <c r="AK107" s="14">
        <f t="shared" si="32"/>
        <v>0</v>
      </c>
      <c r="AL107" s="14">
        <f t="shared" si="32"/>
        <v>7.6923076923076927E-2</v>
      </c>
      <c r="AM107" s="14">
        <f t="shared" si="32"/>
        <v>7.6923076923076927E-2</v>
      </c>
      <c r="AN107" s="14">
        <f t="shared" si="32"/>
        <v>7.1428571428571425E-2</v>
      </c>
      <c r="AO107" s="14">
        <f t="shared" si="32"/>
        <v>0.2</v>
      </c>
      <c r="AP107" s="14">
        <f t="shared" si="32"/>
        <v>0</v>
      </c>
      <c r="AQ107" s="14">
        <f t="shared" si="32"/>
        <v>0.25</v>
      </c>
      <c r="AR107" s="14">
        <f t="shared" si="32"/>
        <v>0.2</v>
      </c>
      <c r="AS107" s="14">
        <f t="shared" si="32"/>
        <v>0</v>
      </c>
      <c r="AT107" s="14">
        <f t="shared" si="32"/>
        <v>0</v>
      </c>
      <c r="AU107" s="14">
        <f t="shared" si="32"/>
        <v>0.16666666666666666</v>
      </c>
      <c r="AV107" s="14">
        <f t="shared" si="32"/>
        <v>0</v>
      </c>
      <c r="AY107" s="22">
        <v>5.5</v>
      </c>
      <c r="AZ107" s="29">
        <f>AZ115/AZ$120</f>
        <v>0</v>
      </c>
      <c r="BA107" s="14">
        <f t="shared" ref="BA107:BS107" si="33">BA115/BA$119</f>
        <v>0.375</v>
      </c>
      <c r="BB107" s="14">
        <f t="shared" si="33"/>
        <v>0</v>
      </c>
      <c r="BC107" s="14">
        <f t="shared" si="33"/>
        <v>0</v>
      </c>
      <c r="BD107" s="14">
        <f t="shared" si="33"/>
        <v>0.125</v>
      </c>
      <c r="BE107" s="14">
        <f t="shared" si="33"/>
        <v>0</v>
      </c>
      <c r="BF107" s="14">
        <f t="shared" si="33"/>
        <v>0.14285714285714285</v>
      </c>
      <c r="BG107" s="14">
        <f t="shared" si="33"/>
        <v>0.25</v>
      </c>
      <c r="BH107" s="14">
        <f t="shared" si="33"/>
        <v>0</v>
      </c>
      <c r="BI107" s="14">
        <f t="shared" si="33"/>
        <v>0</v>
      </c>
      <c r="BJ107" s="14">
        <f t="shared" si="33"/>
        <v>0</v>
      </c>
      <c r="BK107" s="14">
        <f t="shared" si="33"/>
        <v>0</v>
      </c>
      <c r="BL107" s="14">
        <f t="shared" si="33"/>
        <v>0</v>
      </c>
      <c r="BM107" s="14">
        <f t="shared" si="33"/>
        <v>0</v>
      </c>
      <c r="BN107" s="14">
        <f t="shared" si="33"/>
        <v>0</v>
      </c>
      <c r="BO107" s="14">
        <f t="shared" si="33"/>
        <v>0.2</v>
      </c>
      <c r="BP107" s="14">
        <f t="shared" si="33"/>
        <v>0</v>
      </c>
      <c r="BQ107" s="14">
        <f t="shared" si="33"/>
        <v>0</v>
      </c>
      <c r="BR107" s="14">
        <f t="shared" si="33"/>
        <v>0</v>
      </c>
      <c r="BS107" s="14">
        <f t="shared" si="33"/>
        <v>0.14285714285714285</v>
      </c>
      <c r="BV107" s="22">
        <v>5.5</v>
      </c>
      <c r="BW107" s="14">
        <f t="shared" ref="BW107:CP107" si="34">BW115/BW$119</f>
        <v>0.14285714285714285</v>
      </c>
      <c r="BX107" s="14">
        <f t="shared" si="34"/>
        <v>0.2</v>
      </c>
      <c r="BY107" s="14">
        <f t="shared" si="34"/>
        <v>0.14285714285714285</v>
      </c>
      <c r="BZ107" s="14">
        <f t="shared" si="34"/>
        <v>0.33333333333333331</v>
      </c>
      <c r="CA107" s="14">
        <f t="shared" si="34"/>
        <v>0.2</v>
      </c>
      <c r="CB107" s="14">
        <f t="shared" si="34"/>
        <v>0</v>
      </c>
      <c r="CC107" s="14">
        <f t="shared" si="34"/>
        <v>0.14285714285714285</v>
      </c>
      <c r="CD107" s="14">
        <f t="shared" si="34"/>
        <v>0.2857142857142857</v>
      </c>
      <c r="CE107" s="14">
        <f t="shared" si="34"/>
        <v>0.5</v>
      </c>
      <c r="CF107" s="14">
        <f t="shared" si="34"/>
        <v>0.25</v>
      </c>
      <c r="CG107" s="14">
        <f t="shared" si="34"/>
        <v>0</v>
      </c>
      <c r="CH107" s="14">
        <f t="shared" si="34"/>
        <v>0</v>
      </c>
      <c r="CI107" s="14">
        <f t="shared" si="34"/>
        <v>0.42857142857142855</v>
      </c>
      <c r="CJ107" s="14">
        <f t="shared" si="34"/>
        <v>0</v>
      </c>
      <c r="CK107" s="14">
        <f t="shared" si="34"/>
        <v>0.21428571428571427</v>
      </c>
      <c r="CL107" s="14">
        <f t="shared" si="34"/>
        <v>0.5</v>
      </c>
      <c r="CM107" s="14">
        <f t="shared" si="34"/>
        <v>0.25</v>
      </c>
      <c r="CN107" s="14">
        <f t="shared" si="34"/>
        <v>0</v>
      </c>
      <c r="CO107" s="14">
        <f t="shared" si="34"/>
        <v>0</v>
      </c>
      <c r="CP107" s="14">
        <f t="shared" si="34"/>
        <v>1</v>
      </c>
    </row>
    <row r="108" spans="2:94" x14ac:dyDescent="0.25">
      <c r="B108" s="23">
        <v>6</v>
      </c>
      <c r="C108" s="14">
        <f t="shared" si="31"/>
        <v>0.68421052631578949</v>
      </c>
      <c r="D108" s="14">
        <f t="shared" si="27"/>
        <v>0.36842105263157893</v>
      </c>
      <c r="E108" s="14">
        <f t="shared" si="27"/>
        <v>0.36842105263157893</v>
      </c>
      <c r="F108" s="14">
        <f t="shared" si="27"/>
        <v>0.31578947368421051</v>
      </c>
      <c r="G108" s="14">
        <f t="shared" si="27"/>
        <v>0.57894736842105265</v>
      </c>
      <c r="H108" s="14">
        <f t="shared" si="27"/>
        <v>0.63157894736842102</v>
      </c>
      <c r="I108" s="14">
        <f t="shared" si="27"/>
        <v>0.57894736842105265</v>
      </c>
      <c r="J108" s="14">
        <f t="shared" si="27"/>
        <v>0.42105263157894735</v>
      </c>
      <c r="K108" s="14">
        <f t="shared" si="27"/>
        <v>0.68421052631578949</v>
      </c>
      <c r="L108" s="14">
        <f t="shared" si="27"/>
        <v>0.36842105263157893</v>
      </c>
      <c r="M108" s="14">
        <f t="shared" si="27"/>
        <v>0.68421052631578949</v>
      </c>
      <c r="N108" s="14">
        <f t="shared" si="27"/>
        <v>0.68421052631578949</v>
      </c>
      <c r="O108" s="14">
        <f t="shared" si="27"/>
        <v>0.36842105263157893</v>
      </c>
      <c r="P108" s="14">
        <f t="shared" si="27"/>
        <v>0.31578947368421051</v>
      </c>
      <c r="Q108" s="14">
        <f t="shared" si="27"/>
        <v>0.15789473684210525</v>
      </c>
      <c r="R108" s="14">
        <f t="shared" si="27"/>
        <v>0.10526315789473684</v>
      </c>
      <c r="S108" s="14">
        <f t="shared" si="27"/>
        <v>0.21052631578947367</v>
      </c>
      <c r="T108" s="14">
        <f t="shared" si="27"/>
        <v>0.31578947368421051</v>
      </c>
      <c r="U108" s="14">
        <f t="shared" si="27"/>
        <v>0.68421052631578949</v>
      </c>
      <c r="V108" s="14">
        <f t="shared" si="27"/>
        <v>0.52631578947368418</v>
      </c>
      <c r="AB108" s="23">
        <v>6</v>
      </c>
      <c r="AC108" s="14">
        <f t="shared" ref="AC108:AV108" si="35">AC116/AC$119</f>
        <v>0.66666666666666663</v>
      </c>
      <c r="AD108" s="14">
        <f t="shared" si="35"/>
        <v>0.5</v>
      </c>
      <c r="AE108" s="14">
        <f t="shared" si="35"/>
        <v>0.25</v>
      </c>
      <c r="AF108" s="14">
        <f t="shared" si="35"/>
        <v>0.25</v>
      </c>
      <c r="AG108" s="14">
        <f t="shared" si="35"/>
        <v>0.5</v>
      </c>
      <c r="AH108" s="14">
        <f t="shared" si="35"/>
        <v>0.61538461538461542</v>
      </c>
      <c r="AI108" s="14">
        <f t="shared" si="35"/>
        <v>0.6</v>
      </c>
      <c r="AJ108" s="14">
        <f t="shared" si="35"/>
        <v>0.625</v>
      </c>
      <c r="AK108" s="14">
        <f t="shared" si="35"/>
        <v>0.7142857142857143</v>
      </c>
      <c r="AL108" s="14">
        <f t="shared" si="35"/>
        <v>0.38461538461538464</v>
      </c>
      <c r="AM108" s="14">
        <f t="shared" si="35"/>
        <v>0.69230769230769229</v>
      </c>
      <c r="AN108" s="14">
        <f t="shared" si="35"/>
        <v>0.7142857142857143</v>
      </c>
      <c r="AO108" s="14">
        <f t="shared" si="35"/>
        <v>0.4</v>
      </c>
      <c r="AP108" s="14">
        <f t="shared" si="35"/>
        <v>0.44444444444444442</v>
      </c>
      <c r="AQ108" s="14">
        <f t="shared" si="35"/>
        <v>0</v>
      </c>
      <c r="AR108" s="14">
        <f t="shared" si="35"/>
        <v>0.1</v>
      </c>
      <c r="AS108" s="14">
        <f t="shared" si="35"/>
        <v>0.125</v>
      </c>
      <c r="AT108" s="14">
        <f t="shared" si="35"/>
        <v>0.16666666666666666</v>
      </c>
      <c r="AU108" s="14">
        <f t="shared" si="35"/>
        <v>0.5</v>
      </c>
      <c r="AV108" s="14">
        <f t="shared" si="35"/>
        <v>0.54545454545454541</v>
      </c>
      <c r="AY108" s="23">
        <v>6</v>
      </c>
      <c r="AZ108" s="14">
        <f>AZ116/AZ$120</f>
        <v>0.33333333333333331</v>
      </c>
      <c r="BA108" s="14">
        <f t="shared" ref="BA108:BS108" si="36">BA116/BA$119</f>
        <v>0.25</v>
      </c>
      <c r="BB108" s="14">
        <f t="shared" si="36"/>
        <v>0.5</v>
      </c>
      <c r="BC108" s="14">
        <f t="shared" si="36"/>
        <v>0.5</v>
      </c>
      <c r="BD108" s="14">
        <f t="shared" si="36"/>
        <v>0.5</v>
      </c>
      <c r="BE108" s="14">
        <f t="shared" si="36"/>
        <v>0.5</v>
      </c>
      <c r="BF108" s="14">
        <f t="shared" si="36"/>
        <v>0.5714285714285714</v>
      </c>
      <c r="BG108" s="14">
        <f t="shared" si="36"/>
        <v>0</v>
      </c>
      <c r="BH108" s="14">
        <f t="shared" si="36"/>
        <v>1</v>
      </c>
      <c r="BI108" s="14">
        <f t="shared" si="36"/>
        <v>0.5</v>
      </c>
      <c r="BJ108" s="14">
        <f t="shared" si="36"/>
        <v>0.5</v>
      </c>
      <c r="BK108" s="14">
        <f t="shared" si="36"/>
        <v>0.75</v>
      </c>
      <c r="BL108" s="14">
        <f t="shared" si="36"/>
        <v>0.42857142857142855</v>
      </c>
      <c r="BM108" s="14">
        <f t="shared" si="36"/>
        <v>0.16666666666666666</v>
      </c>
      <c r="BN108" s="14">
        <f t="shared" si="36"/>
        <v>0</v>
      </c>
      <c r="BO108" s="14">
        <f t="shared" si="36"/>
        <v>0.2</v>
      </c>
      <c r="BP108" s="14">
        <f t="shared" si="36"/>
        <v>0.33333333333333331</v>
      </c>
      <c r="BQ108" s="14">
        <f t="shared" si="36"/>
        <v>0.4</v>
      </c>
      <c r="BR108" s="14">
        <f t="shared" si="36"/>
        <v>1</v>
      </c>
      <c r="BS108" s="14">
        <f t="shared" si="36"/>
        <v>0.5714285714285714</v>
      </c>
      <c r="BV108" s="23">
        <v>6</v>
      </c>
      <c r="BW108" s="14">
        <f t="shared" ref="BW108:CP108" si="37">BW116/BW$119</f>
        <v>0.7142857142857143</v>
      </c>
      <c r="BX108" s="14">
        <f t="shared" si="37"/>
        <v>0.4</v>
      </c>
      <c r="BY108" s="14">
        <f t="shared" si="37"/>
        <v>0.42857142857142855</v>
      </c>
      <c r="BZ108" s="14">
        <f t="shared" si="37"/>
        <v>0.33333333333333331</v>
      </c>
      <c r="CA108" s="14">
        <f t="shared" si="37"/>
        <v>0.8</v>
      </c>
      <c r="CB108" s="14">
        <f t="shared" si="37"/>
        <v>1</v>
      </c>
      <c r="CC108" s="14">
        <f t="shared" si="37"/>
        <v>0.5714285714285714</v>
      </c>
      <c r="CD108" s="14">
        <f t="shared" si="37"/>
        <v>0.42857142857142855</v>
      </c>
      <c r="CE108" s="14">
        <f t="shared" si="37"/>
        <v>0</v>
      </c>
      <c r="CF108" s="14">
        <f t="shared" si="37"/>
        <v>0.25</v>
      </c>
      <c r="CG108" s="14">
        <f t="shared" si="37"/>
        <v>0.75</v>
      </c>
      <c r="CH108" s="14">
        <f t="shared" si="37"/>
        <v>0</v>
      </c>
      <c r="CI108" s="14">
        <f t="shared" si="37"/>
        <v>0.2857142857142857</v>
      </c>
      <c r="CJ108" s="14">
        <f t="shared" si="37"/>
        <v>0.25</v>
      </c>
      <c r="CK108" s="14">
        <f t="shared" si="37"/>
        <v>0.21428571428571427</v>
      </c>
      <c r="CL108" s="14">
        <f t="shared" si="37"/>
        <v>0</v>
      </c>
      <c r="CM108" s="14">
        <f t="shared" si="37"/>
        <v>0.25</v>
      </c>
      <c r="CN108" s="14">
        <f t="shared" si="37"/>
        <v>0.375</v>
      </c>
      <c r="CO108" s="14">
        <f t="shared" si="37"/>
        <v>0.5714285714285714</v>
      </c>
      <c r="CP108" s="14">
        <f t="shared" si="37"/>
        <v>0</v>
      </c>
    </row>
    <row r="109" spans="2:94" x14ac:dyDescent="0.25">
      <c r="B109" s="24">
        <v>6.5</v>
      </c>
      <c r="C109" s="14">
        <f t="shared" si="31"/>
        <v>5.2631578947368418E-2</v>
      </c>
      <c r="D109" s="14">
        <f t="shared" si="27"/>
        <v>0.15789473684210525</v>
      </c>
      <c r="E109" s="14">
        <f t="shared" si="27"/>
        <v>0.31578947368421051</v>
      </c>
      <c r="F109" s="14">
        <f t="shared" si="27"/>
        <v>0.42105263157894735</v>
      </c>
      <c r="G109" s="14">
        <f t="shared" si="27"/>
        <v>0.21052631578947367</v>
      </c>
      <c r="H109" s="14">
        <f t="shared" si="27"/>
        <v>0.21052631578947367</v>
      </c>
      <c r="I109" s="14">
        <f t="shared" si="27"/>
        <v>0.21052631578947367</v>
      </c>
      <c r="J109" s="14">
        <f t="shared" si="27"/>
        <v>5.2631578947368418E-2</v>
      </c>
      <c r="K109" s="14">
        <f t="shared" si="27"/>
        <v>0.15789473684210525</v>
      </c>
      <c r="L109" s="14">
        <f t="shared" si="27"/>
        <v>0.26315789473684209</v>
      </c>
      <c r="M109" s="14">
        <f t="shared" si="27"/>
        <v>0.15789473684210525</v>
      </c>
      <c r="N109" s="14">
        <f t="shared" si="27"/>
        <v>0.10526315789473684</v>
      </c>
      <c r="O109" s="14">
        <f t="shared" si="27"/>
        <v>0.21052631578947367</v>
      </c>
      <c r="P109" s="14">
        <f t="shared" si="27"/>
        <v>0.36842105263157893</v>
      </c>
      <c r="Q109" s="14">
        <f t="shared" si="27"/>
        <v>0.31578947368421051</v>
      </c>
      <c r="R109" s="14">
        <f t="shared" si="27"/>
        <v>0.21052631578947367</v>
      </c>
      <c r="S109" s="14">
        <f t="shared" si="27"/>
        <v>0.42105263157894735</v>
      </c>
      <c r="T109" s="14">
        <f t="shared" si="27"/>
        <v>0.42105263157894735</v>
      </c>
      <c r="U109" s="14">
        <f t="shared" si="27"/>
        <v>0.15789473684210525</v>
      </c>
      <c r="V109" s="14">
        <f t="shared" si="27"/>
        <v>0.21052631578947367</v>
      </c>
      <c r="AB109" s="24">
        <v>6.5</v>
      </c>
      <c r="AC109" s="14">
        <f t="shared" ref="AC109:AV109" si="38">AC117/AC$119</f>
        <v>0.16666666666666666</v>
      </c>
      <c r="AD109" s="14">
        <f t="shared" si="38"/>
        <v>0.16666666666666666</v>
      </c>
      <c r="AE109" s="14">
        <f t="shared" si="38"/>
        <v>0.5</v>
      </c>
      <c r="AF109" s="14">
        <f t="shared" si="38"/>
        <v>0.58333333333333337</v>
      </c>
      <c r="AG109" s="14">
        <f t="shared" si="38"/>
        <v>0.33333333333333331</v>
      </c>
      <c r="AH109" s="14">
        <f t="shared" si="38"/>
        <v>0.23076923076923078</v>
      </c>
      <c r="AI109" s="14">
        <f t="shared" si="38"/>
        <v>0.2</v>
      </c>
      <c r="AJ109" s="14">
        <f t="shared" si="38"/>
        <v>0.125</v>
      </c>
      <c r="AK109" s="14">
        <f t="shared" si="38"/>
        <v>0.21428571428571427</v>
      </c>
      <c r="AL109" s="14">
        <f t="shared" si="38"/>
        <v>0.23076923076923078</v>
      </c>
      <c r="AM109" s="14">
        <f t="shared" si="38"/>
        <v>0.15384615384615385</v>
      </c>
      <c r="AN109" s="14">
        <f t="shared" si="38"/>
        <v>0.14285714285714285</v>
      </c>
      <c r="AO109" s="14">
        <f t="shared" si="38"/>
        <v>0.4</v>
      </c>
      <c r="AP109" s="14">
        <f t="shared" si="38"/>
        <v>0.33333333333333331</v>
      </c>
      <c r="AQ109" s="14">
        <f t="shared" si="38"/>
        <v>0.5</v>
      </c>
      <c r="AR109" s="14">
        <f t="shared" si="38"/>
        <v>0.3</v>
      </c>
      <c r="AS109" s="14">
        <f t="shared" si="38"/>
        <v>0.625</v>
      </c>
      <c r="AT109" s="14">
        <f t="shared" si="38"/>
        <v>0.5</v>
      </c>
      <c r="AU109" s="14">
        <f t="shared" si="38"/>
        <v>0.16666666666666666</v>
      </c>
      <c r="AV109" s="14">
        <f t="shared" si="38"/>
        <v>0.27272727272727271</v>
      </c>
      <c r="AY109" s="24">
        <v>6.5</v>
      </c>
      <c r="AZ109" s="14">
        <f>AZ117/AZ$120</f>
        <v>0.66666666666666663</v>
      </c>
      <c r="BA109" s="14">
        <f t="shared" ref="BA109:BS109" si="39">BA117/BA$119</f>
        <v>0.25</v>
      </c>
      <c r="BB109" s="14">
        <f t="shared" si="39"/>
        <v>0.5</v>
      </c>
      <c r="BC109" s="14">
        <f t="shared" si="39"/>
        <v>0.25</v>
      </c>
      <c r="BD109" s="14">
        <f t="shared" si="39"/>
        <v>0.25</v>
      </c>
      <c r="BE109" s="14">
        <f t="shared" si="39"/>
        <v>0.25</v>
      </c>
      <c r="BF109" s="14">
        <f t="shared" si="39"/>
        <v>0.2857142857142857</v>
      </c>
      <c r="BG109" s="14">
        <f t="shared" si="39"/>
        <v>0</v>
      </c>
      <c r="BH109" s="14">
        <f t="shared" si="39"/>
        <v>0</v>
      </c>
      <c r="BI109" s="14">
        <f t="shared" si="39"/>
        <v>0</v>
      </c>
      <c r="BJ109" s="14">
        <f t="shared" si="39"/>
        <v>0.5</v>
      </c>
      <c r="BK109" s="14">
        <f t="shared" si="39"/>
        <v>0</v>
      </c>
      <c r="BL109" s="14">
        <f t="shared" si="39"/>
        <v>0.2857142857142857</v>
      </c>
      <c r="BM109" s="14">
        <f t="shared" si="39"/>
        <v>0.66666666666666663</v>
      </c>
      <c r="BN109" s="14">
        <f t="shared" si="39"/>
        <v>1</v>
      </c>
      <c r="BO109" s="14">
        <f t="shared" si="39"/>
        <v>0.2</v>
      </c>
      <c r="BP109" s="14">
        <f t="shared" si="39"/>
        <v>0.33333333333333331</v>
      </c>
      <c r="BQ109" s="14">
        <f t="shared" si="39"/>
        <v>0.4</v>
      </c>
      <c r="BR109" s="14">
        <f t="shared" si="39"/>
        <v>0</v>
      </c>
      <c r="BS109" s="14">
        <f t="shared" si="39"/>
        <v>0.14285714285714285</v>
      </c>
      <c r="BV109" s="24">
        <v>6.5</v>
      </c>
      <c r="BW109" s="14">
        <f t="shared" ref="BW109:CP109" si="40">BW117/BW$119</f>
        <v>0</v>
      </c>
      <c r="BX109" s="14">
        <f t="shared" si="40"/>
        <v>0</v>
      </c>
      <c r="BY109" s="14">
        <f t="shared" si="40"/>
        <v>0</v>
      </c>
      <c r="BZ109" s="14">
        <f t="shared" si="40"/>
        <v>0</v>
      </c>
      <c r="CA109" s="14">
        <f t="shared" si="40"/>
        <v>0</v>
      </c>
      <c r="CB109" s="14">
        <f t="shared" si="40"/>
        <v>0</v>
      </c>
      <c r="CC109" s="14">
        <f t="shared" si="40"/>
        <v>0.14285714285714285</v>
      </c>
      <c r="CD109" s="14">
        <f t="shared" si="40"/>
        <v>0</v>
      </c>
      <c r="CE109" s="14">
        <f t="shared" si="40"/>
        <v>0</v>
      </c>
      <c r="CF109" s="14">
        <f t="shared" si="40"/>
        <v>0.5</v>
      </c>
      <c r="CG109" s="14">
        <f t="shared" si="40"/>
        <v>0</v>
      </c>
      <c r="CH109" s="14">
        <f t="shared" si="40"/>
        <v>0</v>
      </c>
      <c r="CI109" s="14">
        <f t="shared" si="40"/>
        <v>0</v>
      </c>
      <c r="CJ109" s="14">
        <f t="shared" si="40"/>
        <v>0</v>
      </c>
      <c r="CK109" s="14">
        <f t="shared" si="40"/>
        <v>0.21428571428571427</v>
      </c>
      <c r="CL109" s="14">
        <f t="shared" si="40"/>
        <v>0</v>
      </c>
      <c r="CM109" s="14">
        <f t="shared" si="40"/>
        <v>0.25</v>
      </c>
      <c r="CN109" s="14">
        <f t="shared" si="40"/>
        <v>0.375</v>
      </c>
      <c r="CO109" s="14">
        <f t="shared" si="40"/>
        <v>0.2857142857142857</v>
      </c>
      <c r="CP109" s="14">
        <f t="shared" si="40"/>
        <v>0</v>
      </c>
    </row>
    <row r="110" spans="2:94" x14ac:dyDescent="0.25">
      <c r="B110" s="25" t="s">
        <v>36</v>
      </c>
      <c r="C110" s="14">
        <f t="shared" si="31"/>
        <v>5.2631578947368418E-2</v>
      </c>
      <c r="D110" s="14">
        <f t="shared" si="27"/>
        <v>0</v>
      </c>
      <c r="E110" s="14">
        <f t="shared" si="27"/>
        <v>0.10526315789473684</v>
      </c>
      <c r="F110" s="14">
        <f t="shared" si="27"/>
        <v>0.10526315789473684</v>
      </c>
      <c r="G110" s="14">
        <f t="shared" si="27"/>
        <v>0.10526315789473684</v>
      </c>
      <c r="H110" s="14">
        <f t="shared" si="27"/>
        <v>5.2631578947368418E-2</v>
      </c>
      <c r="I110" s="14">
        <f t="shared" si="27"/>
        <v>5.2631578947368418E-2</v>
      </c>
      <c r="J110" s="14">
        <f t="shared" si="27"/>
        <v>0.26315789473684209</v>
      </c>
      <c r="K110" s="14">
        <f t="shared" si="27"/>
        <v>5.2631578947368418E-2</v>
      </c>
      <c r="L110" s="14">
        <f t="shared" si="27"/>
        <v>0.21052631578947367</v>
      </c>
      <c r="M110" s="14">
        <f t="shared" si="27"/>
        <v>5.2631578947368418E-2</v>
      </c>
      <c r="N110" s="14">
        <f t="shared" si="27"/>
        <v>5.2631578947368418E-2</v>
      </c>
      <c r="O110" s="14">
        <f t="shared" si="27"/>
        <v>0.15789473684210525</v>
      </c>
      <c r="P110" s="14">
        <f t="shared" si="27"/>
        <v>0.21052631578947367</v>
      </c>
      <c r="Q110" s="14">
        <f t="shared" si="27"/>
        <v>5.2631578947368418E-2</v>
      </c>
      <c r="R110" s="14">
        <f t="shared" si="27"/>
        <v>0.21052631578947367</v>
      </c>
      <c r="S110" s="14">
        <f t="shared" si="27"/>
        <v>0.10526315789473684</v>
      </c>
      <c r="T110" s="14">
        <f t="shared" si="27"/>
        <v>0.21052631578947367</v>
      </c>
      <c r="U110" s="14">
        <f t="shared" si="27"/>
        <v>5.2631578947368418E-2</v>
      </c>
      <c r="V110" s="14">
        <f t="shared" si="27"/>
        <v>5.2631578947368418E-2</v>
      </c>
      <c r="AB110" s="25" t="s">
        <v>36</v>
      </c>
      <c r="AC110" s="14">
        <f t="shared" ref="AC110:AV110" si="41">AC118/AC$119</f>
        <v>0.16666666666666666</v>
      </c>
      <c r="AD110" s="14">
        <f t="shared" si="41"/>
        <v>0</v>
      </c>
      <c r="AE110" s="14">
        <f t="shared" si="41"/>
        <v>0.125</v>
      </c>
      <c r="AF110" s="14">
        <f t="shared" si="41"/>
        <v>8.3333333333333329E-2</v>
      </c>
      <c r="AG110" s="14">
        <f t="shared" si="41"/>
        <v>0.16666666666666666</v>
      </c>
      <c r="AH110" s="14">
        <f t="shared" si="41"/>
        <v>0</v>
      </c>
      <c r="AI110" s="14">
        <f t="shared" si="41"/>
        <v>0.2</v>
      </c>
      <c r="AJ110" s="14">
        <f t="shared" si="41"/>
        <v>0.25</v>
      </c>
      <c r="AK110" s="14">
        <f t="shared" si="41"/>
        <v>7.1428571428571425E-2</v>
      </c>
      <c r="AL110" s="14">
        <f t="shared" si="41"/>
        <v>0.23076923076923078</v>
      </c>
      <c r="AM110" s="14">
        <f t="shared" si="41"/>
        <v>7.6923076923076927E-2</v>
      </c>
      <c r="AN110" s="14">
        <f t="shared" si="41"/>
        <v>0</v>
      </c>
      <c r="AO110" s="14">
        <f t="shared" si="41"/>
        <v>0</v>
      </c>
      <c r="AP110" s="14">
        <f t="shared" si="41"/>
        <v>0.22222222222222221</v>
      </c>
      <c r="AQ110" s="14">
        <f t="shared" si="41"/>
        <v>0.25</v>
      </c>
      <c r="AR110" s="14">
        <f t="shared" si="41"/>
        <v>0.4</v>
      </c>
      <c r="AS110" s="14">
        <f t="shared" si="41"/>
        <v>0.25</v>
      </c>
      <c r="AT110" s="14">
        <f t="shared" si="41"/>
        <v>0.33333333333333331</v>
      </c>
      <c r="AU110" s="14">
        <f t="shared" si="41"/>
        <v>0.16666666666666666</v>
      </c>
      <c r="AV110" s="14">
        <f t="shared" si="41"/>
        <v>9.0909090909090912E-2</v>
      </c>
      <c r="AY110" s="25" t="s">
        <v>36</v>
      </c>
      <c r="AZ110" s="14">
        <f>AZ118/AZ$120</f>
        <v>0</v>
      </c>
      <c r="BA110" s="14">
        <f t="shared" ref="BA110:BS110" si="42">BA118/BA$119</f>
        <v>0</v>
      </c>
      <c r="BB110" s="14">
        <f t="shared" si="42"/>
        <v>0</v>
      </c>
      <c r="BC110" s="14">
        <f t="shared" si="42"/>
        <v>0</v>
      </c>
      <c r="BD110" s="14">
        <f t="shared" si="42"/>
        <v>0.125</v>
      </c>
      <c r="BE110" s="14">
        <f t="shared" si="42"/>
        <v>0.25</v>
      </c>
      <c r="BF110" s="14">
        <f t="shared" si="42"/>
        <v>0</v>
      </c>
      <c r="BG110" s="14">
        <f t="shared" si="42"/>
        <v>0.75</v>
      </c>
      <c r="BH110" s="14">
        <f t="shared" si="42"/>
        <v>0</v>
      </c>
      <c r="BI110" s="14">
        <f t="shared" si="42"/>
        <v>0.5</v>
      </c>
      <c r="BJ110" s="14">
        <f t="shared" si="42"/>
        <v>0</v>
      </c>
      <c r="BK110" s="14">
        <f t="shared" si="42"/>
        <v>0.25</v>
      </c>
      <c r="BL110" s="14">
        <f t="shared" si="42"/>
        <v>0.14285714285714285</v>
      </c>
      <c r="BM110" s="14">
        <f t="shared" si="42"/>
        <v>0.16666666666666666</v>
      </c>
      <c r="BN110" s="14">
        <f t="shared" si="42"/>
        <v>0</v>
      </c>
      <c r="BO110" s="14">
        <f t="shared" si="42"/>
        <v>0</v>
      </c>
      <c r="BP110" s="14">
        <f t="shared" si="42"/>
        <v>0</v>
      </c>
      <c r="BQ110" s="14">
        <f t="shared" si="42"/>
        <v>0.2</v>
      </c>
      <c r="BR110" s="14">
        <f t="shared" si="42"/>
        <v>0</v>
      </c>
      <c r="BS110" s="14">
        <f t="shared" si="42"/>
        <v>0</v>
      </c>
      <c r="BV110" s="25" t="s">
        <v>36</v>
      </c>
      <c r="BW110" s="14">
        <f t="shared" ref="BW110:CP110" si="43">BW118/BW$119</f>
        <v>0</v>
      </c>
      <c r="BX110" s="14">
        <f t="shared" si="43"/>
        <v>0</v>
      </c>
      <c r="BY110" s="14">
        <f t="shared" si="43"/>
        <v>0.14285714285714285</v>
      </c>
      <c r="BZ110" s="14">
        <f t="shared" si="43"/>
        <v>0.33333333333333331</v>
      </c>
      <c r="CA110" s="14">
        <f t="shared" si="43"/>
        <v>0</v>
      </c>
      <c r="CB110" s="14">
        <f t="shared" si="43"/>
        <v>0</v>
      </c>
      <c r="CC110" s="14">
        <f t="shared" si="43"/>
        <v>0</v>
      </c>
      <c r="CD110" s="14">
        <f t="shared" si="43"/>
        <v>0</v>
      </c>
      <c r="CE110" s="14">
        <f t="shared" si="43"/>
        <v>0</v>
      </c>
      <c r="CF110" s="14">
        <f t="shared" si="43"/>
        <v>0</v>
      </c>
      <c r="CG110" s="14">
        <f t="shared" si="43"/>
        <v>0</v>
      </c>
      <c r="CH110" s="14">
        <f t="shared" si="43"/>
        <v>0</v>
      </c>
      <c r="CI110" s="14">
        <f t="shared" si="43"/>
        <v>0.2857142857142857</v>
      </c>
      <c r="CJ110" s="14">
        <f t="shared" si="43"/>
        <v>0.25</v>
      </c>
      <c r="CK110" s="14">
        <f t="shared" si="43"/>
        <v>0</v>
      </c>
      <c r="CL110" s="14">
        <f t="shared" si="43"/>
        <v>0</v>
      </c>
      <c r="CM110" s="14">
        <f t="shared" si="43"/>
        <v>0</v>
      </c>
      <c r="CN110" s="14">
        <f t="shared" si="43"/>
        <v>0.125</v>
      </c>
      <c r="CO110" s="14">
        <f t="shared" si="43"/>
        <v>0</v>
      </c>
      <c r="CP110" s="14">
        <f t="shared" si="43"/>
        <v>0</v>
      </c>
    </row>
    <row r="111" spans="2:94" x14ac:dyDescent="0.25">
      <c r="C111" s="15">
        <f>SUM(C106:C110)</f>
        <v>1</v>
      </c>
      <c r="D111" s="15">
        <f t="shared" ref="D111:V111" si="44">SUM(D106:D110)</f>
        <v>1</v>
      </c>
      <c r="E111" s="15">
        <f t="shared" si="44"/>
        <v>1</v>
      </c>
      <c r="F111" s="15">
        <f t="shared" si="44"/>
        <v>0.99999999999999989</v>
      </c>
      <c r="G111" s="15">
        <f t="shared" si="44"/>
        <v>1</v>
      </c>
      <c r="H111" s="15">
        <f t="shared" si="44"/>
        <v>1</v>
      </c>
      <c r="I111" s="15">
        <f t="shared" si="44"/>
        <v>1</v>
      </c>
      <c r="J111" s="15">
        <f t="shared" si="44"/>
        <v>0.99999999999999978</v>
      </c>
      <c r="K111" s="15">
        <f t="shared" si="44"/>
        <v>1</v>
      </c>
      <c r="L111" s="15">
        <f t="shared" si="44"/>
        <v>1</v>
      </c>
      <c r="M111" s="15">
        <f t="shared" si="44"/>
        <v>1</v>
      </c>
      <c r="N111" s="15">
        <f t="shared" si="44"/>
        <v>1</v>
      </c>
      <c r="O111" s="15">
        <f t="shared" si="44"/>
        <v>1</v>
      </c>
      <c r="P111" s="15">
        <f t="shared" si="44"/>
        <v>1</v>
      </c>
      <c r="Q111" s="15">
        <f t="shared" si="44"/>
        <v>1</v>
      </c>
      <c r="R111" s="15">
        <f t="shared" si="44"/>
        <v>1</v>
      </c>
      <c r="S111" s="15">
        <f t="shared" si="44"/>
        <v>0.99999999999999989</v>
      </c>
      <c r="T111" s="15">
        <f t="shared" si="44"/>
        <v>1</v>
      </c>
      <c r="U111" s="15">
        <f t="shared" si="44"/>
        <v>1</v>
      </c>
      <c r="V111" s="15">
        <f t="shared" si="44"/>
        <v>1</v>
      </c>
      <c r="AB111" s="20"/>
      <c r="AC111" s="15">
        <f>SUM(AC106:AC110)</f>
        <v>0.99999999999999989</v>
      </c>
      <c r="AD111" s="15">
        <f t="shared" ref="AD111" si="45">SUM(AD106:AD110)</f>
        <v>0.99999999999999989</v>
      </c>
      <c r="AE111" s="15">
        <f t="shared" ref="AE111" si="46">SUM(AE106:AE110)</f>
        <v>1</v>
      </c>
      <c r="AF111" s="15">
        <f t="shared" ref="AF111" si="47">SUM(AF106:AF110)</f>
        <v>1</v>
      </c>
      <c r="AG111" s="15">
        <f t="shared" ref="AG111" si="48">SUM(AG106:AG110)</f>
        <v>0.99999999999999989</v>
      </c>
      <c r="AH111" s="15">
        <f t="shared" ref="AH111" si="49">SUM(AH106:AH110)</f>
        <v>1</v>
      </c>
      <c r="AI111" s="15">
        <f t="shared" ref="AI111" si="50">SUM(AI106:AI110)</f>
        <v>1</v>
      </c>
      <c r="AJ111" s="15">
        <f t="shared" ref="AJ111" si="51">SUM(AJ106:AJ110)</f>
        <v>1</v>
      </c>
      <c r="AK111" s="15">
        <f t="shared" ref="AK111" si="52">SUM(AK106:AK110)</f>
        <v>1</v>
      </c>
      <c r="AL111" s="15">
        <f t="shared" ref="AL111" si="53">SUM(AL106:AL110)</f>
        <v>1.0000000000000002</v>
      </c>
      <c r="AM111" s="15">
        <f t="shared" ref="AM111" si="54">SUM(AM106:AM110)</f>
        <v>1</v>
      </c>
      <c r="AN111" s="15">
        <f t="shared" ref="AN111" si="55">SUM(AN106:AN110)</f>
        <v>1</v>
      </c>
      <c r="AO111" s="15">
        <f t="shared" ref="AO111" si="56">SUM(AO106:AO110)</f>
        <v>1</v>
      </c>
      <c r="AP111" s="15">
        <f t="shared" ref="AP111" si="57">SUM(AP106:AP110)</f>
        <v>0.99999999999999989</v>
      </c>
      <c r="AQ111" s="15">
        <f t="shared" ref="AQ111" si="58">SUM(AQ106:AQ110)</f>
        <v>1</v>
      </c>
      <c r="AR111" s="15">
        <f t="shared" ref="AR111" si="59">SUM(AR106:AR110)</f>
        <v>1</v>
      </c>
      <c r="AS111" s="15">
        <f t="shared" ref="AS111" si="60">SUM(AS106:AS110)</f>
        <v>1</v>
      </c>
      <c r="AT111" s="15">
        <f t="shared" ref="AT111" si="61">SUM(AT106:AT110)</f>
        <v>1</v>
      </c>
      <c r="AU111" s="15">
        <f t="shared" ref="AU111" si="62">SUM(AU106:AU110)</f>
        <v>0.99999999999999989</v>
      </c>
      <c r="AV111" s="15">
        <f t="shared" ref="AV111" si="63">SUM(AV106:AV110)</f>
        <v>1</v>
      </c>
      <c r="AY111" s="20"/>
      <c r="AZ111" s="14">
        <f>AZ119/AZ$120</f>
        <v>0</v>
      </c>
      <c r="BA111" s="15">
        <f t="shared" ref="BA111" si="64">SUM(BA106:BA110)</f>
        <v>1</v>
      </c>
      <c r="BB111" s="15">
        <f t="shared" ref="BB111" si="65">SUM(BB106:BB110)</f>
        <v>1</v>
      </c>
      <c r="BC111" s="15">
        <f t="shared" ref="BC111" si="66">SUM(BC106:BC110)</f>
        <v>1</v>
      </c>
      <c r="BD111" s="15">
        <f t="shared" ref="BD111" si="67">SUM(BD106:BD110)</f>
        <v>1</v>
      </c>
      <c r="BE111" s="15">
        <f t="shared" ref="BE111" si="68">SUM(BE106:BE110)</f>
        <v>1</v>
      </c>
      <c r="BF111" s="15">
        <f t="shared" ref="BF111" si="69">SUM(BF106:BF110)</f>
        <v>0.99999999999999989</v>
      </c>
      <c r="BG111" s="15">
        <f t="shared" ref="BG111" si="70">SUM(BG106:BG110)</f>
        <v>1</v>
      </c>
      <c r="BH111" s="15">
        <f t="shared" ref="BH111" si="71">SUM(BH106:BH110)</f>
        <v>1</v>
      </c>
      <c r="BI111" s="15">
        <f t="shared" ref="BI111" si="72">SUM(BI106:BI110)</f>
        <v>1</v>
      </c>
      <c r="BJ111" s="15">
        <f t="shared" ref="BJ111" si="73">SUM(BJ106:BJ110)</f>
        <v>1</v>
      </c>
      <c r="BK111" s="15">
        <f t="shared" ref="BK111" si="74">SUM(BK106:BK110)</f>
        <v>1</v>
      </c>
      <c r="BL111" s="15">
        <f t="shared" ref="BL111" si="75">SUM(BL106:BL110)</f>
        <v>1</v>
      </c>
      <c r="BM111" s="15">
        <f t="shared" ref="BM111" si="76">SUM(BM106:BM110)</f>
        <v>0.99999999999999989</v>
      </c>
      <c r="BN111" s="15">
        <f t="shared" ref="BN111" si="77">SUM(BN106:BN110)</f>
        <v>1</v>
      </c>
      <c r="BO111" s="15">
        <f t="shared" ref="BO111" si="78">SUM(BO106:BO110)</f>
        <v>1</v>
      </c>
      <c r="BP111" s="15">
        <f t="shared" ref="BP111" si="79">SUM(BP106:BP110)</f>
        <v>1</v>
      </c>
      <c r="BQ111" s="15">
        <f t="shared" ref="BQ111" si="80">SUM(BQ106:BQ110)</f>
        <v>1</v>
      </c>
      <c r="BR111" s="15">
        <f t="shared" ref="BR111" si="81">SUM(BR106:BR110)</f>
        <v>1</v>
      </c>
      <c r="BS111" s="15">
        <f t="shared" ref="BS111" si="82">SUM(BS106:BS110)</f>
        <v>1</v>
      </c>
      <c r="BV111" s="20"/>
      <c r="BW111" s="15">
        <f>SUM(BW106:BW110)</f>
        <v>1</v>
      </c>
      <c r="BX111" s="15">
        <f t="shared" ref="BX111" si="83">SUM(BX106:BX110)</f>
        <v>1</v>
      </c>
      <c r="BY111" s="15">
        <f t="shared" ref="BY111" si="84">SUM(BY106:BY110)</f>
        <v>1</v>
      </c>
      <c r="BZ111" s="15">
        <f t="shared" ref="BZ111" si="85">SUM(BZ106:BZ110)</f>
        <v>1</v>
      </c>
      <c r="CA111" s="15">
        <f t="shared" ref="CA111" si="86">SUM(CA106:CA110)</f>
        <v>1</v>
      </c>
      <c r="CB111" s="15">
        <f t="shared" ref="CB111" si="87">SUM(CB106:CB110)</f>
        <v>1</v>
      </c>
      <c r="CC111" s="15">
        <f t="shared" ref="CC111" si="88">SUM(CC106:CC110)</f>
        <v>1</v>
      </c>
      <c r="CD111" s="15">
        <f t="shared" ref="CD111" si="89">SUM(CD106:CD110)</f>
        <v>1</v>
      </c>
      <c r="CE111" s="15">
        <f t="shared" ref="CE111" si="90">SUM(CE106:CE110)</f>
        <v>1</v>
      </c>
      <c r="CF111" s="15">
        <f t="shared" ref="CF111" si="91">SUM(CF106:CF110)</f>
        <v>1</v>
      </c>
      <c r="CG111" s="15">
        <f t="shared" ref="CG111" si="92">SUM(CG106:CG110)</f>
        <v>1</v>
      </c>
      <c r="CH111" s="15">
        <f t="shared" ref="CH111" si="93">SUM(CH106:CH110)</f>
        <v>1</v>
      </c>
      <c r="CI111" s="15">
        <f t="shared" ref="CI111" si="94">SUM(CI106:CI110)</f>
        <v>0.99999999999999989</v>
      </c>
      <c r="CJ111" s="15">
        <f t="shared" ref="CJ111" si="95">SUM(CJ106:CJ110)</f>
        <v>1</v>
      </c>
      <c r="CK111" s="15">
        <f t="shared" ref="CK111" si="96">SUM(CK106:CK110)</f>
        <v>1</v>
      </c>
      <c r="CL111" s="15">
        <f t="shared" ref="CL111" si="97">SUM(CL106:CL110)</f>
        <v>1</v>
      </c>
      <c r="CM111" s="15">
        <f t="shared" ref="CM111" si="98">SUM(CM106:CM110)</f>
        <v>1</v>
      </c>
      <c r="CN111" s="15">
        <f t="shared" ref="CN111" si="99">SUM(CN106:CN110)</f>
        <v>1</v>
      </c>
      <c r="CO111" s="15">
        <f t="shared" ref="CO111" si="100">SUM(CO106:CO110)</f>
        <v>0.99999999999999989</v>
      </c>
      <c r="CP111" s="15">
        <f t="shared" ref="CP111" si="101">SUM(CP106:CP110)</f>
        <v>1</v>
      </c>
    </row>
    <row r="112" spans="2:94" x14ac:dyDescent="0.25"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AB112" s="20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Y112" s="20"/>
      <c r="AZ112" s="15">
        <f>SUM(AZ107:AZ111)</f>
        <v>1</v>
      </c>
      <c r="BA112" s="17"/>
      <c r="BB112" s="17"/>
      <c r="BC112" s="17"/>
      <c r="BD112" s="17"/>
      <c r="BE112" s="17"/>
      <c r="BF112" s="17"/>
      <c r="BG112" s="17"/>
      <c r="BH112" s="17"/>
      <c r="BI112" s="17"/>
      <c r="BJ112" s="17"/>
      <c r="BK112" s="17"/>
      <c r="BL112" s="17"/>
      <c r="BM112" s="17"/>
      <c r="BN112" s="17"/>
      <c r="BO112" s="17"/>
      <c r="BP112" s="17"/>
      <c r="BQ112" s="17"/>
      <c r="BR112" s="17"/>
      <c r="BS112" s="17"/>
      <c r="BV112" s="20"/>
      <c r="BW112" s="17"/>
      <c r="BX112" s="17"/>
      <c r="BY112" s="17"/>
      <c r="BZ112" s="17"/>
      <c r="CA112" s="17"/>
      <c r="CB112" s="17"/>
      <c r="CC112" s="17"/>
      <c r="CD112" s="17"/>
      <c r="CE112" s="17"/>
      <c r="CF112" s="17"/>
      <c r="CG112" s="17"/>
      <c r="CH112" s="17"/>
      <c r="CI112" s="17"/>
      <c r="CJ112" s="17"/>
      <c r="CK112" s="17"/>
      <c r="CL112" s="17"/>
      <c r="CM112" s="17"/>
      <c r="CN112" s="17"/>
      <c r="CO112" s="17"/>
      <c r="CP112" s="17"/>
    </row>
    <row r="113" spans="2:94" x14ac:dyDescent="0.25">
      <c r="B113" s="20" t="s">
        <v>18</v>
      </c>
      <c r="C113" s="7" t="s">
        <v>0</v>
      </c>
      <c r="D113" s="7" t="s">
        <v>1</v>
      </c>
      <c r="E113" s="7" t="s">
        <v>2</v>
      </c>
      <c r="F113" s="7" t="s">
        <v>3</v>
      </c>
      <c r="G113" s="7" t="s">
        <v>4</v>
      </c>
      <c r="H113" s="7" t="s">
        <v>5</v>
      </c>
      <c r="I113" s="7" t="s">
        <v>6</v>
      </c>
      <c r="J113" s="7" t="s">
        <v>7</v>
      </c>
      <c r="K113" s="7" t="s">
        <v>8</v>
      </c>
      <c r="L113" s="7" t="s">
        <v>9</v>
      </c>
      <c r="M113" s="7" t="s">
        <v>10</v>
      </c>
      <c r="N113" s="7" t="s">
        <v>11</v>
      </c>
      <c r="O113" s="7" t="s">
        <v>12</v>
      </c>
      <c r="P113" s="7" t="s">
        <v>13</v>
      </c>
      <c r="Q113" s="7" t="s">
        <v>40</v>
      </c>
      <c r="R113" s="7" t="s">
        <v>14</v>
      </c>
      <c r="S113" s="7" t="s">
        <v>42</v>
      </c>
      <c r="T113" s="7" t="s">
        <v>15</v>
      </c>
      <c r="U113" s="7" t="s">
        <v>41</v>
      </c>
      <c r="V113" s="7" t="s">
        <v>16</v>
      </c>
      <c r="AB113" s="20" t="s">
        <v>19</v>
      </c>
      <c r="AC113" s="7" t="s">
        <v>0</v>
      </c>
      <c r="AD113" s="7" t="s">
        <v>1</v>
      </c>
      <c r="AE113" s="7" t="s">
        <v>2</v>
      </c>
      <c r="AF113" s="7" t="s">
        <v>3</v>
      </c>
      <c r="AG113" s="7" t="s">
        <v>4</v>
      </c>
      <c r="AH113" s="7" t="s">
        <v>5</v>
      </c>
      <c r="AI113" s="7" t="s">
        <v>6</v>
      </c>
      <c r="AJ113" s="7" t="s">
        <v>7</v>
      </c>
      <c r="AK113" s="7" t="s">
        <v>8</v>
      </c>
      <c r="AL113" s="7" t="s">
        <v>9</v>
      </c>
      <c r="AM113" s="7" t="s">
        <v>10</v>
      </c>
      <c r="AN113" s="7" t="s">
        <v>11</v>
      </c>
      <c r="AO113" s="7" t="s">
        <v>12</v>
      </c>
      <c r="AP113" s="7" t="s">
        <v>13</v>
      </c>
      <c r="AQ113" s="7" t="s">
        <v>40</v>
      </c>
      <c r="AR113" s="7" t="s">
        <v>14</v>
      </c>
      <c r="AS113" s="7" t="s">
        <v>42</v>
      </c>
      <c r="AT113" s="7" t="s">
        <v>15</v>
      </c>
      <c r="AU113" s="7" t="s">
        <v>41</v>
      </c>
      <c r="AV113" s="7" t="s">
        <v>16</v>
      </c>
      <c r="AY113" s="20" t="s">
        <v>20</v>
      </c>
      <c r="AZ113" s="17"/>
      <c r="BA113" s="7" t="s">
        <v>1</v>
      </c>
      <c r="BB113" s="7" t="s">
        <v>2</v>
      </c>
      <c r="BC113" s="7" t="s">
        <v>3</v>
      </c>
      <c r="BD113" s="7" t="s">
        <v>4</v>
      </c>
      <c r="BE113" s="7" t="s">
        <v>5</v>
      </c>
      <c r="BF113" s="7" t="s">
        <v>6</v>
      </c>
      <c r="BG113" s="7" t="s">
        <v>7</v>
      </c>
      <c r="BH113" s="7" t="s">
        <v>8</v>
      </c>
      <c r="BI113" s="7" t="s">
        <v>9</v>
      </c>
      <c r="BJ113" s="7" t="s">
        <v>10</v>
      </c>
      <c r="BK113" s="7" t="s">
        <v>11</v>
      </c>
      <c r="BL113" s="7" t="s">
        <v>12</v>
      </c>
      <c r="BM113" s="7" t="s">
        <v>13</v>
      </c>
      <c r="BN113" s="7" t="s">
        <v>40</v>
      </c>
      <c r="BO113" s="7" t="s">
        <v>14</v>
      </c>
      <c r="BP113" s="7" t="s">
        <v>42</v>
      </c>
      <c r="BQ113" s="7" t="s">
        <v>15</v>
      </c>
      <c r="BR113" s="7" t="s">
        <v>41</v>
      </c>
      <c r="BS113" s="7" t="s">
        <v>16</v>
      </c>
      <c r="BV113" s="20" t="s">
        <v>21</v>
      </c>
      <c r="BW113" s="7" t="s">
        <v>0</v>
      </c>
      <c r="BX113" s="7" t="s">
        <v>1</v>
      </c>
      <c r="BY113" s="7" t="s">
        <v>2</v>
      </c>
      <c r="BZ113" s="7" t="s">
        <v>3</v>
      </c>
      <c r="CA113" s="7" t="s">
        <v>4</v>
      </c>
      <c r="CB113" s="7" t="s">
        <v>5</v>
      </c>
      <c r="CC113" s="7" t="s">
        <v>6</v>
      </c>
      <c r="CD113" s="7" t="s">
        <v>7</v>
      </c>
      <c r="CE113" s="7" t="s">
        <v>8</v>
      </c>
      <c r="CF113" s="7" t="s">
        <v>9</v>
      </c>
      <c r="CG113" s="7" t="s">
        <v>10</v>
      </c>
      <c r="CH113" s="7" t="s">
        <v>11</v>
      </c>
      <c r="CI113" s="7" t="s">
        <v>12</v>
      </c>
      <c r="CJ113" s="7" t="s">
        <v>13</v>
      </c>
      <c r="CK113" s="7" t="s">
        <v>40</v>
      </c>
      <c r="CL113" s="7" t="s">
        <v>14</v>
      </c>
      <c r="CM113" s="7" t="s">
        <v>42</v>
      </c>
      <c r="CN113" s="7" t="s">
        <v>15</v>
      </c>
      <c r="CO113" s="7" t="s">
        <v>41</v>
      </c>
      <c r="CP113" s="7" t="s">
        <v>16</v>
      </c>
    </row>
    <row r="114" spans="2:94" x14ac:dyDescent="0.25">
      <c r="B114" s="21" t="s">
        <v>35</v>
      </c>
      <c r="C114" s="27">
        <f>COUNTIFS(C64:C101, "&gt;=2",C64:C101, "&lt;=5,4")</f>
        <v>1</v>
      </c>
      <c r="D114" s="27">
        <f t="shared" ref="D114:V114" si="102">COUNTIFS(D64:D101, "&gt;=2",D64:D101, "&lt;=5,4")</f>
        <v>3</v>
      </c>
      <c r="E114" s="27">
        <f t="shared" si="102"/>
        <v>2</v>
      </c>
      <c r="F114" s="27">
        <f t="shared" si="102"/>
        <v>2</v>
      </c>
      <c r="G114" s="27">
        <f t="shared" si="102"/>
        <v>0</v>
      </c>
      <c r="H114" s="27">
        <f t="shared" si="102"/>
        <v>0</v>
      </c>
      <c r="I114" s="27">
        <f t="shared" si="102"/>
        <v>1</v>
      </c>
      <c r="J114" s="27">
        <f t="shared" si="102"/>
        <v>2</v>
      </c>
      <c r="K114" s="27">
        <f t="shared" si="102"/>
        <v>1</v>
      </c>
      <c r="L114" s="27">
        <f t="shared" si="102"/>
        <v>1</v>
      </c>
      <c r="M114" s="27">
        <f t="shared" si="102"/>
        <v>1</v>
      </c>
      <c r="N114" s="27">
        <f t="shared" si="102"/>
        <v>2</v>
      </c>
      <c r="O114" s="27">
        <f t="shared" si="102"/>
        <v>1</v>
      </c>
      <c r="P114" s="27">
        <f t="shared" si="102"/>
        <v>2</v>
      </c>
      <c r="Q114" s="27">
        <f t="shared" si="102"/>
        <v>5</v>
      </c>
      <c r="R114" s="27">
        <f t="shared" si="102"/>
        <v>4</v>
      </c>
      <c r="S114" s="27">
        <f t="shared" si="102"/>
        <v>3</v>
      </c>
      <c r="T114" s="27">
        <f t="shared" si="102"/>
        <v>1</v>
      </c>
      <c r="U114" s="27">
        <f t="shared" si="102"/>
        <v>1</v>
      </c>
      <c r="V114" s="27">
        <f t="shared" si="102"/>
        <v>2</v>
      </c>
      <c r="AB114" s="21" t="s">
        <v>35</v>
      </c>
      <c r="AC114" s="27">
        <f>COUNTIFS(AC64:AC101, "&gt;=2",AC64:AC101, "&lt;=5,4")</f>
        <v>0</v>
      </c>
      <c r="AD114" s="27">
        <f t="shared" ref="AD114:AV114" si="103">COUNTIFS(AD64:AD101, "&gt;=2",AD64:AD101, "&lt;=5,4")</f>
        <v>0</v>
      </c>
      <c r="AE114" s="27">
        <f t="shared" si="103"/>
        <v>0</v>
      </c>
      <c r="AF114" s="27">
        <f t="shared" si="103"/>
        <v>1</v>
      </c>
      <c r="AG114" s="27">
        <f t="shared" si="103"/>
        <v>0</v>
      </c>
      <c r="AH114" s="27">
        <f t="shared" si="103"/>
        <v>0</v>
      </c>
      <c r="AI114" s="27">
        <f t="shared" si="103"/>
        <v>0</v>
      </c>
      <c r="AJ114" s="27">
        <f t="shared" si="103"/>
        <v>0</v>
      </c>
      <c r="AK114" s="27">
        <f t="shared" si="103"/>
        <v>0</v>
      </c>
      <c r="AL114" s="27">
        <f t="shared" si="103"/>
        <v>1</v>
      </c>
      <c r="AM114" s="27">
        <f t="shared" si="103"/>
        <v>0</v>
      </c>
      <c r="AN114" s="27">
        <f t="shared" si="103"/>
        <v>1</v>
      </c>
      <c r="AO114" s="27">
        <f t="shared" si="103"/>
        <v>0</v>
      </c>
      <c r="AP114" s="27">
        <f t="shared" si="103"/>
        <v>0</v>
      </c>
      <c r="AQ114" s="27">
        <f t="shared" si="103"/>
        <v>0</v>
      </c>
      <c r="AR114" s="27">
        <f t="shared" si="103"/>
        <v>0</v>
      </c>
      <c r="AS114" s="27">
        <f t="shared" si="103"/>
        <v>0</v>
      </c>
      <c r="AT114" s="27">
        <f t="shared" si="103"/>
        <v>0</v>
      </c>
      <c r="AU114" s="27">
        <f t="shared" si="103"/>
        <v>0</v>
      </c>
      <c r="AV114" s="27">
        <f t="shared" si="103"/>
        <v>1</v>
      </c>
      <c r="AY114" s="21" t="s">
        <v>35</v>
      </c>
      <c r="AZ114" s="7" t="s">
        <v>0</v>
      </c>
      <c r="BA114" s="27">
        <f t="shared" ref="BA114:BS114" si="104">COUNTIFS(BA64:BA101, "&gt;=2",BA64:BA101, "&lt;=5,4")</f>
        <v>1</v>
      </c>
      <c r="BB114" s="27">
        <f t="shared" si="104"/>
        <v>0</v>
      </c>
      <c r="BC114" s="27">
        <f t="shared" si="104"/>
        <v>1</v>
      </c>
      <c r="BD114" s="27">
        <f t="shared" si="104"/>
        <v>0</v>
      </c>
      <c r="BE114" s="27">
        <f t="shared" si="104"/>
        <v>0</v>
      </c>
      <c r="BF114" s="27">
        <f t="shared" si="104"/>
        <v>0</v>
      </c>
      <c r="BG114" s="27">
        <f t="shared" si="104"/>
        <v>0</v>
      </c>
      <c r="BH114" s="27">
        <f t="shared" si="104"/>
        <v>0</v>
      </c>
      <c r="BI114" s="27">
        <f t="shared" si="104"/>
        <v>0</v>
      </c>
      <c r="BJ114" s="27">
        <f t="shared" si="104"/>
        <v>0</v>
      </c>
      <c r="BK114" s="27">
        <f t="shared" si="104"/>
        <v>0</v>
      </c>
      <c r="BL114" s="27">
        <f t="shared" si="104"/>
        <v>1</v>
      </c>
      <c r="BM114" s="27">
        <f t="shared" si="104"/>
        <v>0</v>
      </c>
      <c r="BN114" s="27">
        <f t="shared" si="104"/>
        <v>0</v>
      </c>
      <c r="BO114" s="27">
        <f t="shared" si="104"/>
        <v>2</v>
      </c>
      <c r="BP114" s="27">
        <f t="shared" si="104"/>
        <v>1</v>
      </c>
      <c r="BQ114" s="27">
        <f t="shared" si="104"/>
        <v>0</v>
      </c>
      <c r="BR114" s="27">
        <f t="shared" si="104"/>
        <v>0</v>
      </c>
      <c r="BS114" s="27">
        <f t="shared" si="104"/>
        <v>1</v>
      </c>
      <c r="BV114" s="21" t="s">
        <v>35</v>
      </c>
      <c r="BW114" s="27">
        <f>COUNTIFS(BW64:BW101, "&gt;=2",BW64:BW101, "&lt;=5,4")</f>
        <v>1</v>
      </c>
      <c r="BX114" s="27">
        <f t="shared" ref="BX114:CP114" si="105">COUNTIFS(BX64:BX101, "&gt;=2",BX64:BX101, "&lt;=5,4")</f>
        <v>2</v>
      </c>
      <c r="BY114" s="27">
        <f t="shared" si="105"/>
        <v>2</v>
      </c>
      <c r="BZ114" s="27">
        <f t="shared" si="105"/>
        <v>0</v>
      </c>
      <c r="CA114" s="27">
        <f t="shared" si="105"/>
        <v>0</v>
      </c>
      <c r="CB114" s="27">
        <f t="shared" si="105"/>
        <v>0</v>
      </c>
      <c r="CC114" s="27">
        <f t="shared" si="105"/>
        <v>1</v>
      </c>
      <c r="CD114" s="27">
        <f t="shared" si="105"/>
        <v>2</v>
      </c>
      <c r="CE114" s="27">
        <f t="shared" si="105"/>
        <v>1</v>
      </c>
      <c r="CF114" s="27">
        <f t="shared" si="105"/>
        <v>0</v>
      </c>
      <c r="CG114" s="27">
        <f t="shared" si="105"/>
        <v>1</v>
      </c>
      <c r="CH114" s="27">
        <f t="shared" si="105"/>
        <v>1</v>
      </c>
      <c r="CI114" s="27">
        <f t="shared" si="105"/>
        <v>0</v>
      </c>
      <c r="CJ114" s="27">
        <f t="shared" si="105"/>
        <v>2</v>
      </c>
      <c r="CK114" s="27">
        <f t="shared" si="105"/>
        <v>5</v>
      </c>
      <c r="CL114" s="27">
        <f t="shared" si="105"/>
        <v>2</v>
      </c>
      <c r="CM114" s="27">
        <f t="shared" si="105"/>
        <v>2</v>
      </c>
      <c r="CN114" s="27">
        <f t="shared" si="105"/>
        <v>1</v>
      </c>
      <c r="CO114" s="27">
        <f t="shared" si="105"/>
        <v>1</v>
      </c>
      <c r="CP114" s="27">
        <f t="shared" si="105"/>
        <v>0</v>
      </c>
    </row>
    <row r="115" spans="2:94" x14ac:dyDescent="0.25">
      <c r="B115" s="22">
        <v>5.5</v>
      </c>
      <c r="C115" s="28">
        <f>COUNTIFS(C64:C101, "=5,5")</f>
        <v>3</v>
      </c>
      <c r="D115" s="28">
        <f t="shared" ref="D115:V115" si="106">COUNTIFS(D64:D101, "=5,5")</f>
        <v>6</v>
      </c>
      <c r="E115" s="28">
        <f t="shared" si="106"/>
        <v>2</v>
      </c>
      <c r="F115" s="28">
        <f t="shared" si="106"/>
        <v>1</v>
      </c>
      <c r="G115" s="28">
        <f t="shared" si="106"/>
        <v>2</v>
      </c>
      <c r="H115" s="28">
        <f t="shared" si="106"/>
        <v>2</v>
      </c>
      <c r="I115" s="28">
        <f t="shared" si="106"/>
        <v>2</v>
      </c>
      <c r="J115" s="28">
        <f t="shared" si="106"/>
        <v>3</v>
      </c>
      <c r="K115" s="28">
        <f t="shared" si="106"/>
        <v>1</v>
      </c>
      <c r="L115" s="28">
        <f t="shared" si="106"/>
        <v>2</v>
      </c>
      <c r="M115" s="28">
        <f t="shared" si="106"/>
        <v>1</v>
      </c>
      <c r="N115" s="28">
        <f t="shared" si="106"/>
        <v>1</v>
      </c>
      <c r="O115" s="28">
        <f t="shared" si="106"/>
        <v>4</v>
      </c>
      <c r="P115" s="28">
        <f t="shared" si="106"/>
        <v>0</v>
      </c>
      <c r="Q115" s="28">
        <f t="shared" si="106"/>
        <v>4</v>
      </c>
      <c r="R115" s="28">
        <f t="shared" si="106"/>
        <v>5</v>
      </c>
      <c r="S115" s="28">
        <f t="shared" si="106"/>
        <v>2</v>
      </c>
      <c r="T115" s="28">
        <f t="shared" si="106"/>
        <v>0</v>
      </c>
      <c r="U115" s="28">
        <f t="shared" si="106"/>
        <v>1</v>
      </c>
      <c r="V115" s="28">
        <f t="shared" si="106"/>
        <v>2</v>
      </c>
      <c r="AB115" s="22">
        <v>5.5</v>
      </c>
      <c r="AC115" s="28">
        <f>COUNTIFS(AC64:AC101, "=5,5")</f>
        <v>0</v>
      </c>
      <c r="AD115" s="28">
        <f t="shared" ref="AD115:AV115" si="107">COUNTIFS(AD64:AD101, "=5,5")</f>
        <v>2</v>
      </c>
      <c r="AE115" s="28">
        <f t="shared" si="107"/>
        <v>1</v>
      </c>
      <c r="AF115" s="28">
        <f t="shared" si="107"/>
        <v>0</v>
      </c>
      <c r="AG115" s="28">
        <f t="shared" si="107"/>
        <v>0</v>
      </c>
      <c r="AH115" s="28">
        <f t="shared" si="107"/>
        <v>2</v>
      </c>
      <c r="AI115" s="28">
        <f t="shared" si="107"/>
        <v>0</v>
      </c>
      <c r="AJ115" s="28">
        <f t="shared" si="107"/>
        <v>0</v>
      </c>
      <c r="AK115" s="28">
        <f t="shared" si="107"/>
        <v>0</v>
      </c>
      <c r="AL115" s="28">
        <f t="shared" si="107"/>
        <v>1</v>
      </c>
      <c r="AM115" s="28">
        <f t="shared" si="107"/>
        <v>1</v>
      </c>
      <c r="AN115" s="28">
        <f t="shared" si="107"/>
        <v>1</v>
      </c>
      <c r="AO115" s="28">
        <f t="shared" si="107"/>
        <v>1</v>
      </c>
      <c r="AP115" s="28">
        <f t="shared" si="107"/>
        <v>0</v>
      </c>
      <c r="AQ115" s="28">
        <f t="shared" si="107"/>
        <v>1</v>
      </c>
      <c r="AR115" s="28">
        <f t="shared" si="107"/>
        <v>2</v>
      </c>
      <c r="AS115" s="28">
        <f t="shared" si="107"/>
        <v>0</v>
      </c>
      <c r="AT115" s="28">
        <f t="shared" si="107"/>
        <v>0</v>
      </c>
      <c r="AU115" s="28">
        <f t="shared" si="107"/>
        <v>1</v>
      </c>
      <c r="AV115" s="28">
        <f t="shared" si="107"/>
        <v>0</v>
      </c>
      <c r="AY115" s="22">
        <v>5.5</v>
      </c>
      <c r="AZ115" s="27">
        <f>COUNTIFS(AZ65:AZ102, "&gt;=2",AZ65:AZ102, "&lt;=5,4")</f>
        <v>0</v>
      </c>
      <c r="BA115" s="28">
        <f t="shared" ref="BA115:BS115" si="108">COUNTIFS(BA64:BA101, "=5,5")</f>
        <v>3</v>
      </c>
      <c r="BB115" s="28">
        <f t="shared" si="108"/>
        <v>0</v>
      </c>
      <c r="BC115" s="28">
        <f t="shared" si="108"/>
        <v>0</v>
      </c>
      <c r="BD115" s="28">
        <f t="shared" si="108"/>
        <v>1</v>
      </c>
      <c r="BE115" s="28">
        <f t="shared" si="108"/>
        <v>0</v>
      </c>
      <c r="BF115" s="28">
        <f t="shared" si="108"/>
        <v>1</v>
      </c>
      <c r="BG115" s="28">
        <f t="shared" si="108"/>
        <v>1</v>
      </c>
      <c r="BH115" s="28">
        <f t="shared" si="108"/>
        <v>0</v>
      </c>
      <c r="BI115" s="28">
        <f t="shared" si="108"/>
        <v>0</v>
      </c>
      <c r="BJ115" s="28">
        <f t="shared" si="108"/>
        <v>0</v>
      </c>
      <c r="BK115" s="28">
        <f t="shared" si="108"/>
        <v>0</v>
      </c>
      <c r="BL115" s="28">
        <f t="shared" si="108"/>
        <v>0</v>
      </c>
      <c r="BM115" s="28">
        <f t="shared" si="108"/>
        <v>0</v>
      </c>
      <c r="BN115" s="28">
        <f t="shared" si="108"/>
        <v>0</v>
      </c>
      <c r="BO115" s="28">
        <f t="shared" si="108"/>
        <v>1</v>
      </c>
      <c r="BP115" s="28">
        <f t="shared" si="108"/>
        <v>0</v>
      </c>
      <c r="BQ115" s="28">
        <f t="shared" si="108"/>
        <v>0</v>
      </c>
      <c r="BR115" s="28">
        <f t="shared" si="108"/>
        <v>0</v>
      </c>
      <c r="BS115" s="28">
        <f t="shared" si="108"/>
        <v>1</v>
      </c>
      <c r="BV115" s="22">
        <v>5.5</v>
      </c>
      <c r="BW115" s="28">
        <f>COUNTIFS(BW64:BW101, "=5,5")</f>
        <v>1</v>
      </c>
      <c r="BX115" s="28">
        <f t="shared" ref="BX115:CP115" si="109">COUNTIFS(BX64:BX101, "=5,5")</f>
        <v>1</v>
      </c>
      <c r="BY115" s="28">
        <f t="shared" si="109"/>
        <v>1</v>
      </c>
      <c r="BZ115" s="28">
        <f t="shared" si="109"/>
        <v>1</v>
      </c>
      <c r="CA115" s="28">
        <f t="shared" si="109"/>
        <v>1</v>
      </c>
      <c r="CB115" s="28">
        <f t="shared" si="109"/>
        <v>0</v>
      </c>
      <c r="CC115" s="28">
        <f t="shared" si="109"/>
        <v>1</v>
      </c>
      <c r="CD115" s="28">
        <f t="shared" si="109"/>
        <v>2</v>
      </c>
      <c r="CE115" s="28">
        <f t="shared" si="109"/>
        <v>1</v>
      </c>
      <c r="CF115" s="28">
        <f t="shared" si="109"/>
        <v>1</v>
      </c>
      <c r="CG115" s="28">
        <f t="shared" si="109"/>
        <v>0</v>
      </c>
      <c r="CH115" s="28">
        <f t="shared" si="109"/>
        <v>0</v>
      </c>
      <c r="CI115" s="28">
        <f t="shared" si="109"/>
        <v>3</v>
      </c>
      <c r="CJ115" s="28">
        <f t="shared" si="109"/>
        <v>0</v>
      </c>
      <c r="CK115" s="28">
        <f t="shared" si="109"/>
        <v>3</v>
      </c>
      <c r="CL115" s="28">
        <f t="shared" si="109"/>
        <v>2</v>
      </c>
      <c r="CM115" s="28">
        <f t="shared" si="109"/>
        <v>2</v>
      </c>
      <c r="CN115" s="28">
        <f t="shared" si="109"/>
        <v>0</v>
      </c>
      <c r="CO115" s="28">
        <f t="shared" si="109"/>
        <v>0</v>
      </c>
      <c r="CP115" s="28">
        <f t="shared" si="109"/>
        <v>1</v>
      </c>
    </row>
    <row r="116" spans="2:94" x14ac:dyDescent="0.25">
      <c r="B116" s="23">
        <v>6</v>
      </c>
      <c r="C116" s="28">
        <f>COUNTIFS(C64:C101, "=6")</f>
        <v>13</v>
      </c>
      <c r="D116" s="28">
        <f t="shared" ref="D116:V116" si="110">COUNTIFS(D64:D101, "=6")</f>
        <v>7</v>
      </c>
      <c r="E116" s="28">
        <f t="shared" si="110"/>
        <v>7</v>
      </c>
      <c r="F116" s="28">
        <f t="shared" si="110"/>
        <v>6</v>
      </c>
      <c r="G116" s="28">
        <f t="shared" si="110"/>
        <v>11</v>
      </c>
      <c r="H116" s="28">
        <f t="shared" si="110"/>
        <v>12</v>
      </c>
      <c r="I116" s="28">
        <f t="shared" si="110"/>
        <v>11</v>
      </c>
      <c r="J116" s="28">
        <f t="shared" si="110"/>
        <v>8</v>
      </c>
      <c r="K116" s="28">
        <f t="shared" si="110"/>
        <v>13</v>
      </c>
      <c r="L116" s="28">
        <f t="shared" si="110"/>
        <v>7</v>
      </c>
      <c r="M116" s="28">
        <f t="shared" si="110"/>
        <v>13</v>
      </c>
      <c r="N116" s="28">
        <f t="shared" si="110"/>
        <v>13</v>
      </c>
      <c r="O116" s="28">
        <f t="shared" si="110"/>
        <v>7</v>
      </c>
      <c r="P116" s="28">
        <f t="shared" si="110"/>
        <v>6</v>
      </c>
      <c r="Q116" s="28">
        <f t="shared" si="110"/>
        <v>3</v>
      </c>
      <c r="R116" s="28">
        <f t="shared" si="110"/>
        <v>2</v>
      </c>
      <c r="S116" s="28">
        <f t="shared" si="110"/>
        <v>4</v>
      </c>
      <c r="T116" s="28">
        <f t="shared" si="110"/>
        <v>6</v>
      </c>
      <c r="U116" s="28">
        <f t="shared" si="110"/>
        <v>13</v>
      </c>
      <c r="V116" s="28">
        <f t="shared" si="110"/>
        <v>10</v>
      </c>
      <c r="AB116" s="23">
        <v>6</v>
      </c>
      <c r="AC116" s="28">
        <f>COUNTIFS(AC64:AC101, "=6")</f>
        <v>4</v>
      </c>
      <c r="AD116" s="28">
        <f t="shared" ref="AD116:AV116" si="111">COUNTIFS(AD64:AD101, "=6")</f>
        <v>3</v>
      </c>
      <c r="AE116" s="28">
        <f t="shared" si="111"/>
        <v>2</v>
      </c>
      <c r="AF116" s="28">
        <f t="shared" si="111"/>
        <v>3</v>
      </c>
      <c r="AG116" s="28">
        <f t="shared" si="111"/>
        <v>3</v>
      </c>
      <c r="AH116" s="28">
        <f t="shared" si="111"/>
        <v>8</v>
      </c>
      <c r="AI116" s="28">
        <f t="shared" si="111"/>
        <v>3</v>
      </c>
      <c r="AJ116" s="28">
        <f t="shared" si="111"/>
        <v>5</v>
      </c>
      <c r="AK116" s="28">
        <f t="shared" si="111"/>
        <v>10</v>
      </c>
      <c r="AL116" s="28">
        <f t="shared" si="111"/>
        <v>5</v>
      </c>
      <c r="AM116" s="28">
        <f t="shared" si="111"/>
        <v>9</v>
      </c>
      <c r="AN116" s="28">
        <f t="shared" si="111"/>
        <v>10</v>
      </c>
      <c r="AO116" s="28">
        <f t="shared" si="111"/>
        <v>2</v>
      </c>
      <c r="AP116" s="28">
        <f t="shared" si="111"/>
        <v>4</v>
      </c>
      <c r="AQ116" s="28">
        <f t="shared" si="111"/>
        <v>0</v>
      </c>
      <c r="AR116" s="28">
        <f t="shared" si="111"/>
        <v>1</v>
      </c>
      <c r="AS116" s="28">
        <f t="shared" si="111"/>
        <v>1</v>
      </c>
      <c r="AT116" s="28">
        <f t="shared" si="111"/>
        <v>1</v>
      </c>
      <c r="AU116" s="28">
        <f t="shared" si="111"/>
        <v>3</v>
      </c>
      <c r="AV116" s="28">
        <f t="shared" si="111"/>
        <v>6</v>
      </c>
      <c r="AY116" s="23">
        <v>6</v>
      </c>
      <c r="AZ116" s="28">
        <f>COUNTIFS(AZ65:AZ102, "=5,5")</f>
        <v>2</v>
      </c>
      <c r="BA116" s="28">
        <f t="shared" ref="BA116:BS116" si="112">COUNTIFS(BA64:BA101, "=6")</f>
        <v>2</v>
      </c>
      <c r="BB116" s="28">
        <f t="shared" si="112"/>
        <v>2</v>
      </c>
      <c r="BC116" s="28">
        <f t="shared" si="112"/>
        <v>2</v>
      </c>
      <c r="BD116" s="28">
        <f t="shared" si="112"/>
        <v>4</v>
      </c>
      <c r="BE116" s="28">
        <f t="shared" si="112"/>
        <v>2</v>
      </c>
      <c r="BF116" s="28">
        <f t="shared" si="112"/>
        <v>4</v>
      </c>
      <c r="BG116" s="28">
        <f t="shared" si="112"/>
        <v>0</v>
      </c>
      <c r="BH116" s="28">
        <f t="shared" si="112"/>
        <v>3</v>
      </c>
      <c r="BI116" s="28">
        <f t="shared" si="112"/>
        <v>1</v>
      </c>
      <c r="BJ116" s="28">
        <f t="shared" si="112"/>
        <v>1</v>
      </c>
      <c r="BK116" s="28">
        <f t="shared" si="112"/>
        <v>3</v>
      </c>
      <c r="BL116" s="28">
        <f t="shared" si="112"/>
        <v>3</v>
      </c>
      <c r="BM116" s="28">
        <f t="shared" si="112"/>
        <v>1</v>
      </c>
      <c r="BN116" s="28">
        <f t="shared" si="112"/>
        <v>0</v>
      </c>
      <c r="BO116" s="28">
        <f t="shared" si="112"/>
        <v>1</v>
      </c>
      <c r="BP116" s="28">
        <f t="shared" si="112"/>
        <v>1</v>
      </c>
      <c r="BQ116" s="28">
        <f t="shared" si="112"/>
        <v>2</v>
      </c>
      <c r="BR116" s="28">
        <f t="shared" si="112"/>
        <v>6</v>
      </c>
      <c r="BS116" s="28">
        <f t="shared" si="112"/>
        <v>4</v>
      </c>
      <c r="BV116" s="23">
        <v>6</v>
      </c>
      <c r="BW116" s="28">
        <f>COUNTIFS(BW64:BW101, "=6")</f>
        <v>5</v>
      </c>
      <c r="BX116" s="28">
        <f t="shared" ref="BX116:CP116" si="113">COUNTIFS(BX64:BX101, "=6")</f>
        <v>2</v>
      </c>
      <c r="BY116" s="28">
        <f t="shared" si="113"/>
        <v>3</v>
      </c>
      <c r="BZ116" s="28">
        <f t="shared" si="113"/>
        <v>1</v>
      </c>
      <c r="CA116" s="28">
        <f t="shared" si="113"/>
        <v>4</v>
      </c>
      <c r="CB116" s="28">
        <f t="shared" si="113"/>
        <v>2</v>
      </c>
      <c r="CC116" s="28">
        <f t="shared" si="113"/>
        <v>4</v>
      </c>
      <c r="CD116" s="28">
        <f t="shared" si="113"/>
        <v>3</v>
      </c>
      <c r="CE116" s="28">
        <f t="shared" si="113"/>
        <v>0</v>
      </c>
      <c r="CF116" s="28">
        <f t="shared" si="113"/>
        <v>1</v>
      </c>
      <c r="CG116" s="28">
        <f t="shared" si="113"/>
        <v>3</v>
      </c>
      <c r="CH116" s="28">
        <f t="shared" si="113"/>
        <v>0</v>
      </c>
      <c r="CI116" s="28">
        <f t="shared" si="113"/>
        <v>2</v>
      </c>
      <c r="CJ116" s="28">
        <f t="shared" si="113"/>
        <v>1</v>
      </c>
      <c r="CK116" s="28">
        <f t="shared" si="113"/>
        <v>3</v>
      </c>
      <c r="CL116" s="28">
        <f t="shared" si="113"/>
        <v>0</v>
      </c>
      <c r="CM116" s="28">
        <f t="shared" si="113"/>
        <v>2</v>
      </c>
      <c r="CN116" s="28">
        <f t="shared" si="113"/>
        <v>3</v>
      </c>
      <c r="CO116" s="28">
        <f t="shared" si="113"/>
        <v>4</v>
      </c>
      <c r="CP116" s="28">
        <f t="shared" si="113"/>
        <v>0</v>
      </c>
    </row>
    <row r="117" spans="2:94" x14ac:dyDescent="0.25">
      <c r="B117" s="24">
        <v>6.5</v>
      </c>
      <c r="C117" s="28">
        <f>COUNTIFS(C64:C101, "=6,5")</f>
        <v>1</v>
      </c>
      <c r="D117" s="28">
        <f t="shared" ref="D117:V117" si="114">COUNTIFS(D64:D101, "=6,5")</f>
        <v>3</v>
      </c>
      <c r="E117" s="28">
        <f t="shared" si="114"/>
        <v>6</v>
      </c>
      <c r="F117" s="28">
        <f t="shared" si="114"/>
        <v>8</v>
      </c>
      <c r="G117" s="28">
        <f t="shared" si="114"/>
        <v>4</v>
      </c>
      <c r="H117" s="28">
        <f t="shared" si="114"/>
        <v>4</v>
      </c>
      <c r="I117" s="28">
        <f t="shared" si="114"/>
        <v>4</v>
      </c>
      <c r="J117" s="28">
        <f t="shared" si="114"/>
        <v>1</v>
      </c>
      <c r="K117" s="28">
        <f t="shared" si="114"/>
        <v>3</v>
      </c>
      <c r="L117" s="28">
        <f t="shared" si="114"/>
        <v>5</v>
      </c>
      <c r="M117" s="28">
        <f t="shared" si="114"/>
        <v>3</v>
      </c>
      <c r="N117" s="28">
        <f t="shared" si="114"/>
        <v>2</v>
      </c>
      <c r="O117" s="28">
        <f t="shared" si="114"/>
        <v>4</v>
      </c>
      <c r="P117" s="28">
        <f t="shared" si="114"/>
        <v>7</v>
      </c>
      <c r="Q117" s="28">
        <f t="shared" si="114"/>
        <v>6</v>
      </c>
      <c r="R117" s="28">
        <f t="shared" si="114"/>
        <v>4</v>
      </c>
      <c r="S117" s="28">
        <f t="shared" si="114"/>
        <v>8</v>
      </c>
      <c r="T117" s="28">
        <f t="shared" si="114"/>
        <v>8</v>
      </c>
      <c r="U117" s="28">
        <f t="shared" si="114"/>
        <v>3</v>
      </c>
      <c r="V117" s="28">
        <f t="shared" si="114"/>
        <v>4</v>
      </c>
      <c r="AB117" s="24">
        <v>6.5</v>
      </c>
      <c r="AC117" s="28">
        <f>COUNTIFS(AC64:AC101, "=6,5")</f>
        <v>1</v>
      </c>
      <c r="AD117" s="28">
        <f t="shared" ref="AD117:AV117" si="115">COUNTIFS(AD64:AD101, "=6,5")</f>
        <v>1</v>
      </c>
      <c r="AE117" s="28">
        <f t="shared" si="115"/>
        <v>4</v>
      </c>
      <c r="AF117" s="28">
        <f t="shared" si="115"/>
        <v>7</v>
      </c>
      <c r="AG117" s="28">
        <f t="shared" si="115"/>
        <v>2</v>
      </c>
      <c r="AH117" s="28">
        <f t="shared" si="115"/>
        <v>3</v>
      </c>
      <c r="AI117" s="28">
        <f t="shared" si="115"/>
        <v>1</v>
      </c>
      <c r="AJ117" s="28">
        <f t="shared" si="115"/>
        <v>1</v>
      </c>
      <c r="AK117" s="28">
        <f t="shared" si="115"/>
        <v>3</v>
      </c>
      <c r="AL117" s="28">
        <f t="shared" si="115"/>
        <v>3</v>
      </c>
      <c r="AM117" s="28">
        <f t="shared" si="115"/>
        <v>2</v>
      </c>
      <c r="AN117" s="28">
        <f t="shared" si="115"/>
        <v>2</v>
      </c>
      <c r="AO117" s="28">
        <f t="shared" si="115"/>
        <v>2</v>
      </c>
      <c r="AP117" s="28">
        <f t="shared" si="115"/>
        <v>3</v>
      </c>
      <c r="AQ117" s="28">
        <f t="shared" si="115"/>
        <v>2</v>
      </c>
      <c r="AR117" s="28">
        <f t="shared" si="115"/>
        <v>3</v>
      </c>
      <c r="AS117" s="28">
        <f t="shared" si="115"/>
        <v>5</v>
      </c>
      <c r="AT117" s="28">
        <f t="shared" si="115"/>
        <v>3</v>
      </c>
      <c r="AU117" s="28">
        <f t="shared" si="115"/>
        <v>1</v>
      </c>
      <c r="AV117" s="28">
        <f t="shared" si="115"/>
        <v>3</v>
      </c>
      <c r="AY117" s="24">
        <v>6.5</v>
      </c>
      <c r="AZ117" s="28">
        <f>COUNTIFS(AZ65:AZ102, "=6")</f>
        <v>4</v>
      </c>
      <c r="BA117" s="28">
        <f t="shared" ref="BA117:BS117" si="116">COUNTIFS(BA64:BA101, "=6,5")</f>
        <v>2</v>
      </c>
      <c r="BB117" s="28">
        <f t="shared" si="116"/>
        <v>2</v>
      </c>
      <c r="BC117" s="28">
        <f t="shared" si="116"/>
        <v>1</v>
      </c>
      <c r="BD117" s="28">
        <f t="shared" si="116"/>
        <v>2</v>
      </c>
      <c r="BE117" s="28">
        <f t="shared" si="116"/>
        <v>1</v>
      </c>
      <c r="BF117" s="28">
        <f t="shared" si="116"/>
        <v>2</v>
      </c>
      <c r="BG117" s="28">
        <f t="shared" si="116"/>
        <v>0</v>
      </c>
      <c r="BH117" s="28">
        <f t="shared" si="116"/>
        <v>0</v>
      </c>
      <c r="BI117" s="28">
        <f t="shared" si="116"/>
        <v>0</v>
      </c>
      <c r="BJ117" s="28">
        <f t="shared" si="116"/>
        <v>1</v>
      </c>
      <c r="BK117" s="28">
        <f t="shared" si="116"/>
        <v>0</v>
      </c>
      <c r="BL117" s="28">
        <f t="shared" si="116"/>
        <v>2</v>
      </c>
      <c r="BM117" s="28">
        <f t="shared" si="116"/>
        <v>4</v>
      </c>
      <c r="BN117" s="28">
        <f t="shared" si="116"/>
        <v>1</v>
      </c>
      <c r="BO117" s="28">
        <f t="shared" si="116"/>
        <v>1</v>
      </c>
      <c r="BP117" s="28">
        <f t="shared" si="116"/>
        <v>1</v>
      </c>
      <c r="BQ117" s="28">
        <f t="shared" si="116"/>
        <v>2</v>
      </c>
      <c r="BR117" s="28">
        <f t="shared" si="116"/>
        <v>0</v>
      </c>
      <c r="BS117" s="28">
        <f t="shared" si="116"/>
        <v>1</v>
      </c>
      <c r="BV117" s="24">
        <v>6.5</v>
      </c>
      <c r="BW117" s="28">
        <f>COUNTIFS(BW64:BW101, "=6,5")</f>
        <v>0</v>
      </c>
      <c r="BX117" s="28">
        <f t="shared" ref="BX117:CP117" si="117">COUNTIFS(BX64:BX101, "=6,5")</f>
        <v>0</v>
      </c>
      <c r="BY117" s="28">
        <f t="shared" si="117"/>
        <v>0</v>
      </c>
      <c r="BZ117" s="28">
        <f t="shared" si="117"/>
        <v>0</v>
      </c>
      <c r="CA117" s="28">
        <f t="shared" si="117"/>
        <v>0</v>
      </c>
      <c r="CB117" s="28">
        <f t="shared" si="117"/>
        <v>0</v>
      </c>
      <c r="CC117" s="28">
        <f t="shared" si="117"/>
        <v>1</v>
      </c>
      <c r="CD117" s="28">
        <f t="shared" si="117"/>
        <v>0</v>
      </c>
      <c r="CE117" s="28">
        <f t="shared" si="117"/>
        <v>0</v>
      </c>
      <c r="CF117" s="28">
        <f t="shared" si="117"/>
        <v>2</v>
      </c>
      <c r="CG117" s="28">
        <f t="shared" si="117"/>
        <v>0</v>
      </c>
      <c r="CH117" s="28">
        <f t="shared" si="117"/>
        <v>0</v>
      </c>
      <c r="CI117" s="28">
        <f t="shared" si="117"/>
        <v>0</v>
      </c>
      <c r="CJ117" s="28">
        <f t="shared" si="117"/>
        <v>0</v>
      </c>
      <c r="CK117" s="28">
        <f t="shared" si="117"/>
        <v>3</v>
      </c>
      <c r="CL117" s="28">
        <f t="shared" si="117"/>
        <v>0</v>
      </c>
      <c r="CM117" s="28">
        <f t="shared" si="117"/>
        <v>2</v>
      </c>
      <c r="CN117" s="28">
        <f t="shared" si="117"/>
        <v>3</v>
      </c>
      <c r="CO117" s="28">
        <f t="shared" si="117"/>
        <v>2</v>
      </c>
      <c r="CP117" s="28">
        <f t="shared" si="117"/>
        <v>0</v>
      </c>
    </row>
    <row r="118" spans="2:94" x14ac:dyDescent="0.25">
      <c r="B118" s="25" t="s">
        <v>36</v>
      </c>
      <c r="C118" s="28">
        <f>COUNTIFS(C64:C101, "&gt;=6,6")</f>
        <v>1</v>
      </c>
      <c r="D118" s="28">
        <f t="shared" ref="D118:V118" si="118">COUNTIFS(D64:D101, "&gt;=6,6")</f>
        <v>0</v>
      </c>
      <c r="E118" s="28">
        <f t="shared" si="118"/>
        <v>2</v>
      </c>
      <c r="F118" s="28">
        <f t="shared" si="118"/>
        <v>2</v>
      </c>
      <c r="G118" s="28">
        <f t="shared" si="118"/>
        <v>2</v>
      </c>
      <c r="H118" s="28">
        <f t="shared" si="118"/>
        <v>1</v>
      </c>
      <c r="I118" s="28">
        <f t="shared" si="118"/>
        <v>1</v>
      </c>
      <c r="J118" s="28">
        <f t="shared" si="118"/>
        <v>5</v>
      </c>
      <c r="K118" s="28">
        <f t="shared" si="118"/>
        <v>1</v>
      </c>
      <c r="L118" s="28">
        <f t="shared" si="118"/>
        <v>4</v>
      </c>
      <c r="M118" s="28">
        <f t="shared" si="118"/>
        <v>1</v>
      </c>
      <c r="N118" s="28">
        <f t="shared" si="118"/>
        <v>1</v>
      </c>
      <c r="O118" s="28">
        <f t="shared" si="118"/>
        <v>3</v>
      </c>
      <c r="P118" s="28">
        <f t="shared" si="118"/>
        <v>4</v>
      </c>
      <c r="Q118" s="28">
        <f t="shared" si="118"/>
        <v>1</v>
      </c>
      <c r="R118" s="28">
        <f t="shared" si="118"/>
        <v>4</v>
      </c>
      <c r="S118" s="28">
        <f t="shared" si="118"/>
        <v>2</v>
      </c>
      <c r="T118" s="28">
        <f t="shared" si="118"/>
        <v>4</v>
      </c>
      <c r="U118" s="28">
        <f t="shared" si="118"/>
        <v>1</v>
      </c>
      <c r="V118" s="28">
        <f t="shared" si="118"/>
        <v>1</v>
      </c>
      <c r="AB118" s="25" t="s">
        <v>36</v>
      </c>
      <c r="AC118" s="28">
        <f>COUNTIFS(AC64:AC101, "&gt;=6,6")</f>
        <v>1</v>
      </c>
      <c r="AD118" s="28">
        <f t="shared" ref="AD118:AV118" si="119">COUNTIFS(AD64:AD101, "&gt;=6,6")</f>
        <v>0</v>
      </c>
      <c r="AE118" s="28">
        <f t="shared" si="119"/>
        <v>1</v>
      </c>
      <c r="AF118" s="28">
        <f t="shared" si="119"/>
        <v>1</v>
      </c>
      <c r="AG118" s="28">
        <f t="shared" si="119"/>
        <v>1</v>
      </c>
      <c r="AH118" s="28">
        <f t="shared" si="119"/>
        <v>0</v>
      </c>
      <c r="AI118" s="28">
        <f t="shared" si="119"/>
        <v>1</v>
      </c>
      <c r="AJ118" s="28">
        <f t="shared" si="119"/>
        <v>2</v>
      </c>
      <c r="AK118" s="28">
        <f t="shared" si="119"/>
        <v>1</v>
      </c>
      <c r="AL118" s="28">
        <f t="shared" si="119"/>
        <v>3</v>
      </c>
      <c r="AM118" s="28">
        <f t="shared" si="119"/>
        <v>1</v>
      </c>
      <c r="AN118" s="28">
        <f t="shared" si="119"/>
        <v>0</v>
      </c>
      <c r="AO118" s="28">
        <f t="shared" si="119"/>
        <v>0</v>
      </c>
      <c r="AP118" s="28">
        <f t="shared" si="119"/>
        <v>2</v>
      </c>
      <c r="AQ118" s="28">
        <f t="shared" si="119"/>
        <v>1</v>
      </c>
      <c r="AR118" s="28">
        <f t="shared" si="119"/>
        <v>4</v>
      </c>
      <c r="AS118" s="28">
        <f t="shared" si="119"/>
        <v>2</v>
      </c>
      <c r="AT118" s="28">
        <f t="shared" si="119"/>
        <v>2</v>
      </c>
      <c r="AU118" s="28">
        <f t="shared" si="119"/>
        <v>1</v>
      </c>
      <c r="AV118" s="28">
        <f t="shared" si="119"/>
        <v>1</v>
      </c>
      <c r="AY118" s="25" t="s">
        <v>36</v>
      </c>
      <c r="AZ118" s="28">
        <f>COUNTIFS(AZ65:AZ102, "=6,5")</f>
        <v>0</v>
      </c>
      <c r="BA118" s="28">
        <f t="shared" ref="BA118:BS118" si="120">COUNTIFS(BA64:BA101, "&gt;=6,6")</f>
        <v>0</v>
      </c>
      <c r="BB118" s="28">
        <f t="shared" si="120"/>
        <v>0</v>
      </c>
      <c r="BC118" s="28">
        <f t="shared" si="120"/>
        <v>0</v>
      </c>
      <c r="BD118" s="28">
        <f t="shared" si="120"/>
        <v>1</v>
      </c>
      <c r="BE118" s="28">
        <f t="shared" si="120"/>
        <v>1</v>
      </c>
      <c r="BF118" s="28">
        <f t="shared" si="120"/>
        <v>0</v>
      </c>
      <c r="BG118" s="28">
        <f t="shared" si="120"/>
        <v>3</v>
      </c>
      <c r="BH118" s="28">
        <f t="shared" si="120"/>
        <v>0</v>
      </c>
      <c r="BI118" s="28">
        <f t="shared" si="120"/>
        <v>1</v>
      </c>
      <c r="BJ118" s="28">
        <f t="shared" si="120"/>
        <v>0</v>
      </c>
      <c r="BK118" s="28">
        <f t="shared" si="120"/>
        <v>1</v>
      </c>
      <c r="BL118" s="28">
        <f t="shared" si="120"/>
        <v>1</v>
      </c>
      <c r="BM118" s="28">
        <f t="shared" si="120"/>
        <v>1</v>
      </c>
      <c r="BN118" s="28">
        <f t="shared" si="120"/>
        <v>0</v>
      </c>
      <c r="BO118" s="28">
        <f t="shared" si="120"/>
        <v>0</v>
      </c>
      <c r="BP118" s="28">
        <f t="shared" si="120"/>
        <v>0</v>
      </c>
      <c r="BQ118" s="28">
        <f t="shared" si="120"/>
        <v>1</v>
      </c>
      <c r="BR118" s="28">
        <f t="shared" si="120"/>
        <v>0</v>
      </c>
      <c r="BS118" s="28">
        <f t="shared" si="120"/>
        <v>0</v>
      </c>
      <c r="BV118" s="25" t="s">
        <v>36</v>
      </c>
      <c r="BW118" s="28">
        <f>COUNTIFS(BW64:BW101, "&gt;=6,6")</f>
        <v>0</v>
      </c>
      <c r="BX118" s="28">
        <f t="shared" ref="BX118:CP118" si="121">COUNTIFS(BX64:BX101, "&gt;=6,6")</f>
        <v>0</v>
      </c>
      <c r="BY118" s="28">
        <f t="shared" si="121"/>
        <v>1</v>
      </c>
      <c r="BZ118" s="28">
        <f t="shared" si="121"/>
        <v>1</v>
      </c>
      <c r="CA118" s="28">
        <f t="shared" si="121"/>
        <v>0</v>
      </c>
      <c r="CB118" s="28">
        <f t="shared" si="121"/>
        <v>0</v>
      </c>
      <c r="CC118" s="28">
        <f t="shared" si="121"/>
        <v>0</v>
      </c>
      <c r="CD118" s="28">
        <f t="shared" si="121"/>
        <v>0</v>
      </c>
      <c r="CE118" s="28">
        <f t="shared" si="121"/>
        <v>0</v>
      </c>
      <c r="CF118" s="28">
        <f t="shared" si="121"/>
        <v>0</v>
      </c>
      <c r="CG118" s="28">
        <f t="shared" si="121"/>
        <v>0</v>
      </c>
      <c r="CH118" s="28">
        <f t="shared" si="121"/>
        <v>0</v>
      </c>
      <c r="CI118" s="28">
        <f t="shared" si="121"/>
        <v>2</v>
      </c>
      <c r="CJ118" s="28">
        <f t="shared" si="121"/>
        <v>1</v>
      </c>
      <c r="CK118" s="28">
        <f t="shared" si="121"/>
        <v>0</v>
      </c>
      <c r="CL118" s="28">
        <f t="shared" si="121"/>
        <v>0</v>
      </c>
      <c r="CM118" s="28">
        <f t="shared" si="121"/>
        <v>0</v>
      </c>
      <c r="CN118" s="28">
        <f t="shared" si="121"/>
        <v>1</v>
      </c>
      <c r="CO118" s="28">
        <f t="shared" si="121"/>
        <v>0</v>
      </c>
      <c r="CP118" s="28">
        <f t="shared" si="121"/>
        <v>0</v>
      </c>
    </row>
    <row r="119" spans="2:94" x14ac:dyDescent="0.25">
      <c r="C119" s="15">
        <f t="shared" ref="C119" si="122">SUM(C114:C118)</f>
        <v>19</v>
      </c>
      <c r="D119" s="15">
        <f t="shared" ref="D119" si="123">SUM(D114:D118)</f>
        <v>19</v>
      </c>
      <c r="E119" s="15">
        <f t="shared" ref="E119" si="124">SUM(E114:E118)</f>
        <v>19</v>
      </c>
      <c r="F119" s="15">
        <f t="shared" ref="F119" si="125">SUM(F114:F118)</f>
        <v>19</v>
      </c>
      <c r="G119" s="15">
        <f t="shared" ref="G119" si="126">SUM(G114:G118)</f>
        <v>19</v>
      </c>
      <c r="H119" s="15">
        <f t="shared" ref="H119" si="127">SUM(H114:H118)</f>
        <v>19</v>
      </c>
      <c r="I119" s="15">
        <f t="shared" ref="I119" si="128">SUM(I114:I118)</f>
        <v>19</v>
      </c>
      <c r="J119" s="15">
        <f t="shared" ref="J119" si="129">SUM(J114:J118)</f>
        <v>19</v>
      </c>
      <c r="K119" s="15">
        <f t="shared" ref="K119" si="130">SUM(K114:K118)</f>
        <v>19</v>
      </c>
      <c r="L119" s="15">
        <f t="shared" ref="L119" si="131">SUM(L114:L118)</f>
        <v>19</v>
      </c>
      <c r="M119" s="15">
        <f t="shared" ref="M119" si="132">SUM(M114:M118)</f>
        <v>19</v>
      </c>
      <c r="N119" s="15">
        <f t="shared" ref="N119" si="133">SUM(N114:N118)</f>
        <v>19</v>
      </c>
      <c r="O119" s="15">
        <f t="shared" ref="O119" si="134">SUM(O114:O118)</f>
        <v>19</v>
      </c>
      <c r="P119" s="15">
        <f t="shared" ref="P119" si="135">SUM(P114:P118)</f>
        <v>19</v>
      </c>
      <c r="Q119" s="15">
        <f t="shared" ref="Q119" si="136">SUM(Q114:Q118)</f>
        <v>19</v>
      </c>
      <c r="R119" s="15">
        <f t="shared" ref="R119" si="137">SUM(R114:R118)</f>
        <v>19</v>
      </c>
      <c r="S119" s="15">
        <f t="shared" ref="S119" si="138">SUM(S114:S118)</f>
        <v>19</v>
      </c>
      <c r="T119" s="15">
        <f t="shared" ref="T119" si="139">SUM(T114:T118)</f>
        <v>19</v>
      </c>
      <c r="U119" s="15">
        <f t="shared" ref="U119" si="140">SUM(U114:U118)</f>
        <v>19</v>
      </c>
      <c r="V119" s="15">
        <f t="shared" ref="V119" si="141">SUM(V114:V118)</f>
        <v>19</v>
      </c>
      <c r="AB119" s="20"/>
      <c r="AC119" s="15">
        <f t="shared" ref="AC119" si="142">SUM(AC114:AC118)</f>
        <v>6</v>
      </c>
      <c r="AD119" s="15">
        <f t="shared" ref="AD119" si="143">SUM(AD114:AD118)</f>
        <v>6</v>
      </c>
      <c r="AE119" s="15">
        <f t="shared" ref="AE119" si="144">SUM(AE114:AE118)</f>
        <v>8</v>
      </c>
      <c r="AF119" s="15">
        <f t="shared" ref="AF119" si="145">SUM(AF114:AF118)</f>
        <v>12</v>
      </c>
      <c r="AG119" s="15">
        <f t="shared" ref="AG119" si="146">SUM(AG114:AG118)</f>
        <v>6</v>
      </c>
      <c r="AH119" s="15">
        <f t="shared" ref="AH119" si="147">SUM(AH114:AH118)</f>
        <v>13</v>
      </c>
      <c r="AI119" s="15">
        <f t="shared" ref="AI119" si="148">SUM(AI114:AI118)</f>
        <v>5</v>
      </c>
      <c r="AJ119" s="15">
        <f t="shared" ref="AJ119" si="149">SUM(AJ114:AJ118)</f>
        <v>8</v>
      </c>
      <c r="AK119" s="15">
        <f t="shared" ref="AK119" si="150">SUM(AK114:AK118)</f>
        <v>14</v>
      </c>
      <c r="AL119" s="15">
        <f t="shared" ref="AL119" si="151">SUM(AL114:AL118)</f>
        <v>13</v>
      </c>
      <c r="AM119" s="15">
        <f t="shared" ref="AM119" si="152">SUM(AM114:AM118)</f>
        <v>13</v>
      </c>
      <c r="AN119" s="15">
        <f t="shared" ref="AN119" si="153">SUM(AN114:AN118)</f>
        <v>14</v>
      </c>
      <c r="AO119" s="15">
        <f t="shared" ref="AO119" si="154">SUM(AO114:AO118)</f>
        <v>5</v>
      </c>
      <c r="AP119" s="15">
        <f t="shared" ref="AP119" si="155">SUM(AP114:AP118)</f>
        <v>9</v>
      </c>
      <c r="AQ119" s="15">
        <f t="shared" ref="AQ119" si="156">SUM(AQ114:AQ118)</f>
        <v>4</v>
      </c>
      <c r="AR119" s="15">
        <f t="shared" ref="AR119" si="157">SUM(AR114:AR118)</f>
        <v>10</v>
      </c>
      <c r="AS119" s="15">
        <f t="shared" ref="AS119" si="158">SUM(AS114:AS118)</f>
        <v>8</v>
      </c>
      <c r="AT119" s="15">
        <f t="shared" ref="AT119" si="159">SUM(AT114:AT118)</f>
        <v>6</v>
      </c>
      <c r="AU119" s="15">
        <f t="shared" ref="AU119" si="160">SUM(AU114:AU118)</f>
        <v>6</v>
      </c>
      <c r="AV119" s="15">
        <f t="shared" ref="AV119" si="161">SUM(AV114:AV118)</f>
        <v>11</v>
      </c>
      <c r="AY119" s="20"/>
      <c r="AZ119" s="28">
        <f>COUNTIFS(AZ65:AZ102, "&gt;=6,6")</f>
        <v>0</v>
      </c>
      <c r="BA119" s="15">
        <f t="shared" ref="BA119" si="162">SUM(BA114:BA118)</f>
        <v>8</v>
      </c>
      <c r="BB119" s="15">
        <f t="shared" ref="BB119" si="163">SUM(BB114:BB118)</f>
        <v>4</v>
      </c>
      <c r="BC119" s="15">
        <f t="shared" ref="BC119" si="164">SUM(BC114:BC118)</f>
        <v>4</v>
      </c>
      <c r="BD119" s="15">
        <f t="shared" ref="BD119" si="165">SUM(BD114:BD118)</f>
        <v>8</v>
      </c>
      <c r="BE119" s="15">
        <f t="shared" ref="BE119" si="166">SUM(BE114:BE118)</f>
        <v>4</v>
      </c>
      <c r="BF119" s="15">
        <f t="shared" ref="BF119" si="167">SUM(BF114:BF118)</f>
        <v>7</v>
      </c>
      <c r="BG119" s="15">
        <f t="shared" ref="BG119" si="168">SUM(BG114:BG118)</f>
        <v>4</v>
      </c>
      <c r="BH119" s="15">
        <f t="shared" ref="BH119" si="169">SUM(BH114:BH118)</f>
        <v>3</v>
      </c>
      <c r="BI119" s="15">
        <f t="shared" ref="BI119" si="170">SUM(BI114:BI118)</f>
        <v>2</v>
      </c>
      <c r="BJ119" s="15">
        <f t="shared" ref="BJ119" si="171">SUM(BJ114:BJ118)</f>
        <v>2</v>
      </c>
      <c r="BK119" s="15">
        <f t="shared" ref="BK119" si="172">SUM(BK114:BK118)</f>
        <v>4</v>
      </c>
      <c r="BL119" s="15">
        <f t="shared" ref="BL119" si="173">SUM(BL114:BL118)</f>
        <v>7</v>
      </c>
      <c r="BM119" s="15">
        <f t="shared" ref="BM119" si="174">SUM(BM114:BM118)</f>
        <v>6</v>
      </c>
      <c r="BN119" s="15">
        <f t="shared" ref="BN119" si="175">SUM(BN114:BN118)</f>
        <v>1</v>
      </c>
      <c r="BO119" s="15">
        <f t="shared" ref="BO119" si="176">SUM(BO114:BO118)</f>
        <v>5</v>
      </c>
      <c r="BP119" s="15">
        <f t="shared" ref="BP119" si="177">SUM(BP114:BP118)</f>
        <v>3</v>
      </c>
      <c r="BQ119" s="15">
        <f t="shared" ref="BQ119" si="178">SUM(BQ114:BQ118)</f>
        <v>5</v>
      </c>
      <c r="BR119" s="15">
        <f t="shared" ref="BR119" si="179">SUM(BR114:BR118)</f>
        <v>6</v>
      </c>
      <c r="BS119" s="15">
        <f t="shared" ref="BS119" si="180">SUM(BS114:BS118)</f>
        <v>7</v>
      </c>
      <c r="BV119" s="20"/>
      <c r="BW119" s="15">
        <f t="shared" ref="BW119" si="181">SUM(BW114:BW118)</f>
        <v>7</v>
      </c>
      <c r="BX119" s="15">
        <f t="shared" ref="BX119" si="182">SUM(BX114:BX118)</f>
        <v>5</v>
      </c>
      <c r="BY119" s="15">
        <f t="shared" ref="BY119" si="183">SUM(BY114:BY118)</f>
        <v>7</v>
      </c>
      <c r="BZ119" s="15">
        <f t="shared" ref="BZ119" si="184">SUM(BZ114:BZ118)</f>
        <v>3</v>
      </c>
      <c r="CA119" s="15">
        <f t="shared" ref="CA119" si="185">SUM(CA114:CA118)</f>
        <v>5</v>
      </c>
      <c r="CB119" s="15">
        <f t="shared" ref="CB119" si="186">SUM(CB114:CB118)</f>
        <v>2</v>
      </c>
      <c r="CC119" s="15">
        <f t="shared" ref="CC119" si="187">SUM(CC114:CC118)</f>
        <v>7</v>
      </c>
      <c r="CD119" s="15">
        <f t="shared" ref="CD119" si="188">SUM(CD114:CD118)</f>
        <v>7</v>
      </c>
      <c r="CE119" s="15">
        <f t="shared" ref="CE119" si="189">SUM(CE114:CE118)</f>
        <v>2</v>
      </c>
      <c r="CF119" s="15">
        <f t="shared" ref="CF119" si="190">SUM(CF114:CF118)</f>
        <v>4</v>
      </c>
      <c r="CG119" s="15">
        <f t="shared" ref="CG119" si="191">SUM(CG114:CG118)</f>
        <v>4</v>
      </c>
      <c r="CH119" s="15">
        <f t="shared" ref="CH119" si="192">SUM(CH114:CH118)</f>
        <v>1</v>
      </c>
      <c r="CI119" s="15">
        <f t="shared" ref="CI119" si="193">SUM(CI114:CI118)</f>
        <v>7</v>
      </c>
      <c r="CJ119" s="15">
        <f t="shared" ref="CJ119" si="194">SUM(CJ114:CJ118)</f>
        <v>4</v>
      </c>
      <c r="CK119" s="15">
        <f t="shared" ref="CK119" si="195">SUM(CK114:CK118)</f>
        <v>14</v>
      </c>
      <c r="CL119" s="15">
        <f t="shared" ref="CL119" si="196">SUM(CL114:CL118)</f>
        <v>4</v>
      </c>
      <c r="CM119" s="15">
        <f t="shared" ref="CM119" si="197">SUM(CM114:CM118)</f>
        <v>8</v>
      </c>
      <c r="CN119" s="15">
        <f t="shared" ref="CN119" si="198">SUM(CN114:CN118)</f>
        <v>8</v>
      </c>
      <c r="CO119" s="15">
        <f t="shared" ref="CO119" si="199">SUM(CO114:CO118)</f>
        <v>7</v>
      </c>
      <c r="CP119" s="15">
        <f t="shared" ref="CP119" si="200">SUM(CP114:CP118)</f>
        <v>1</v>
      </c>
    </row>
    <row r="120" spans="2:94" x14ac:dyDescent="0.25">
      <c r="C120" s="17">
        <f>AC119+AZ120+BW119</f>
        <v>19</v>
      </c>
      <c r="D120" s="17">
        <f t="shared" ref="D120:V120" si="201">AD119+BA119+BX119</f>
        <v>19</v>
      </c>
      <c r="E120" s="17">
        <f t="shared" si="201"/>
        <v>19</v>
      </c>
      <c r="F120" s="17">
        <f t="shared" si="201"/>
        <v>19</v>
      </c>
      <c r="G120" s="17">
        <f t="shared" si="201"/>
        <v>19</v>
      </c>
      <c r="H120" s="17">
        <f t="shared" si="201"/>
        <v>19</v>
      </c>
      <c r="I120" s="17">
        <f t="shared" si="201"/>
        <v>19</v>
      </c>
      <c r="J120" s="17">
        <f t="shared" si="201"/>
        <v>19</v>
      </c>
      <c r="K120" s="17">
        <f t="shared" si="201"/>
        <v>19</v>
      </c>
      <c r="L120" s="17">
        <f t="shared" si="201"/>
        <v>19</v>
      </c>
      <c r="M120" s="17">
        <f t="shared" si="201"/>
        <v>19</v>
      </c>
      <c r="N120" s="17">
        <f t="shared" si="201"/>
        <v>19</v>
      </c>
      <c r="O120" s="17">
        <f t="shared" si="201"/>
        <v>19</v>
      </c>
      <c r="P120" s="17">
        <f t="shared" si="201"/>
        <v>19</v>
      </c>
      <c r="Q120" s="17">
        <f t="shared" si="201"/>
        <v>19</v>
      </c>
      <c r="R120" s="17">
        <f t="shared" si="201"/>
        <v>19</v>
      </c>
      <c r="S120" s="17">
        <f t="shared" si="201"/>
        <v>19</v>
      </c>
      <c r="T120" s="17">
        <f t="shared" si="201"/>
        <v>19</v>
      </c>
      <c r="U120" s="17">
        <f t="shared" si="201"/>
        <v>19</v>
      </c>
      <c r="V120" s="17">
        <f t="shared" si="201"/>
        <v>19</v>
      </c>
      <c r="AZ120" s="15">
        <f t="shared" ref="AZ120" si="202">SUM(AZ115:AZ119)</f>
        <v>6</v>
      </c>
    </row>
    <row r="122" spans="2:94" x14ac:dyDescent="0.25">
      <c r="B122" s="20" t="s">
        <v>22</v>
      </c>
      <c r="C122" s="11" t="s">
        <v>0</v>
      </c>
      <c r="D122" s="11" t="s">
        <v>1</v>
      </c>
      <c r="E122" s="11" t="s">
        <v>2</v>
      </c>
      <c r="F122" s="11" t="s">
        <v>3</v>
      </c>
      <c r="G122" s="11" t="s">
        <v>4</v>
      </c>
      <c r="H122" s="11" t="s">
        <v>5</v>
      </c>
      <c r="I122" s="11" t="s">
        <v>6</v>
      </c>
      <c r="J122" s="11" t="s">
        <v>7</v>
      </c>
      <c r="K122" s="11" t="s">
        <v>8</v>
      </c>
      <c r="L122" s="11" t="s">
        <v>9</v>
      </c>
      <c r="M122" s="11" t="s">
        <v>10</v>
      </c>
      <c r="N122" s="11" t="s">
        <v>11</v>
      </c>
      <c r="O122" s="11" t="s">
        <v>12</v>
      </c>
      <c r="P122" s="11" t="s">
        <v>13</v>
      </c>
      <c r="Q122" s="11" t="s">
        <v>40</v>
      </c>
      <c r="R122" s="11" t="s">
        <v>14</v>
      </c>
      <c r="S122" s="11" t="s">
        <v>42</v>
      </c>
      <c r="T122" s="11" t="s">
        <v>15</v>
      </c>
      <c r="U122" s="11" t="s">
        <v>41</v>
      </c>
      <c r="V122" s="11" t="s">
        <v>16</v>
      </c>
      <c r="AB122" s="20" t="s">
        <v>23</v>
      </c>
      <c r="AC122" s="11" t="s">
        <v>0</v>
      </c>
      <c r="AD122" s="11" t="s">
        <v>1</v>
      </c>
      <c r="AE122" s="11" t="s">
        <v>2</v>
      </c>
      <c r="AF122" s="11" t="s">
        <v>3</v>
      </c>
      <c r="AG122" s="11" t="s">
        <v>4</v>
      </c>
      <c r="AH122" s="11" t="s">
        <v>5</v>
      </c>
      <c r="AI122" s="11" t="s">
        <v>6</v>
      </c>
      <c r="AJ122" s="11" t="s">
        <v>7</v>
      </c>
      <c r="AK122" s="11" t="s">
        <v>8</v>
      </c>
      <c r="AL122" s="11" t="s">
        <v>9</v>
      </c>
      <c r="AM122" s="11" t="s">
        <v>10</v>
      </c>
      <c r="AN122" s="11" t="s">
        <v>11</v>
      </c>
      <c r="AO122" s="11" t="s">
        <v>12</v>
      </c>
      <c r="AP122" s="11" t="s">
        <v>13</v>
      </c>
      <c r="AQ122" s="11" t="s">
        <v>40</v>
      </c>
      <c r="AR122" s="11" t="s">
        <v>14</v>
      </c>
      <c r="AS122" s="11" t="s">
        <v>42</v>
      </c>
      <c r="AT122" s="11" t="s">
        <v>15</v>
      </c>
      <c r="AU122" s="11" t="s">
        <v>41</v>
      </c>
      <c r="AV122" s="11" t="s">
        <v>16</v>
      </c>
      <c r="AY122" s="20" t="s">
        <v>24</v>
      </c>
      <c r="BA122" s="11" t="s">
        <v>1</v>
      </c>
      <c r="BB122" s="11" t="s">
        <v>2</v>
      </c>
      <c r="BC122" s="11" t="s">
        <v>3</v>
      </c>
      <c r="BD122" s="11" t="s">
        <v>4</v>
      </c>
      <c r="BE122" s="11" t="s">
        <v>5</v>
      </c>
      <c r="BF122" s="11" t="s">
        <v>6</v>
      </c>
      <c r="BG122" s="11" t="s">
        <v>7</v>
      </c>
      <c r="BH122" s="11" t="s">
        <v>8</v>
      </c>
      <c r="BI122" s="11" t="s">
        <v>9</v>
      </c>
      <c r="BJ122" s="11" t="s">
        <v>10</v>
      </c>
      <c r="BK122" s="11" t="s">
        <v>11</v>
      </c>
      <c r="BL122" s="11" t="s">
        <v>12</v>
      </c>
      <c r="BM122" s="11" t="s">
        <v>13</v>
      </c>
      <c r="BN122" s="11" t="s">
        <v>40</v>
      </c>
      <c r="BO122" s="11" t="s">
        <v>14</v>
      </c>
      <c r="BP122" s="11" t="s">
        <v>42</v>
      </c>
      <c r="BQ122" s="11" t="s">
        <v>15</v>
      </c>
      <c r="BR122" s="11" t="s">
        <v>41</v>
      </c>
      <c r="BS122" s="11" t="s">
        <v>16</v>
      </c>
      <c r="BV122" s="20" t="s">
        <v>25</v>
      </c>
      <c r="BW122" s="11" t="s">
        <v>0</v>
      </c>
      <c r="BX122" s="11" t="s">
        <v>1</v>
      </c>
      <c r="BY122" s="11" t="s">
        <v>2</v>
      </c>
      <c r="BZ122" s="11" t="s">
        <v>3</v>
      </c>
      <c r="CA122" s="11" t="s">
        <v>4</v>
      </c>
      <c r="CB122" s="11" t="s">
        <v>5</v>
      </c>
      <c r="CC122" s="11" t="s">
        <v>6</v>
      </c>
      <c r="CD122" s="11" t="s">
        <v>7</v>
      </c>
      <c r="CE122" s="11" t="s">
        <v>8</v>
      </c>
      <c r="CF122" s="11" t="s">
        <v>9</v>
      </c>
      <c r="CG122" s="11" t="s">
        <v>10</v>
      </c>
      <c r="CH122" s="11" t="s">
        <v>11</v>
      </c>
      <c r="CI122" s="11" t="s">
        <v>12</v>
      </c>
      <c r="CJ122" s="11" t="s">
        <v>13</v>
      </c>
      <c r="CK122" s="11" t="s">
        <v>40</v>
      </c>
      <c r="CL122" s="11" t="s">
        <v>14</v>
      </c>
      <c r="CM122" s="11" t="s">
        <v>42</v>
      </c>
      <c r="CN122" s="11" t="s">
        <v>15</v>
      </c>
      <c r="CO122" s="11" t="s">
        <v>41</v>
      </c>
      <c r="CP122" s="11" t="s">
        <v>16</v>
      </c>
    </row>
    <row r="123" spans="2:94" x14ac:dyDescent="0.25">
      <c r="B123" s="11">
        <v>1</v>
      </c>
      <c r="C123" s="12" t="str">
        <f>IF(squadre!C3=0, C3, "-")</f>
        <v>-</v>
      </c>
      <c r="D123" s="12">
        <f>IF(squadre!D3=0, D3, "-")</f>
        <v>5.5</v>
      </c>
      <c r="E123" s="12">
        <f>IF(squadre!E3=0, E3, "-")</f>
        <v>6.5</v>
      </c>
      <c r="F123" s="12">
        <f>IF(squadre!F3=0, F3, "-")</f>
        <v>6</v>
      </c>
      <c r="G123" s="12" t="str">
        <f>IF(squadre!G3=0, G3, "-")</f>
        <v>-</v>
      </c>
      <c r="H123" s="12" t="str">
        <f>IF(squadre!H3=0, H3, "-")</f>
        <v>-</v>
      </c>
      <c r="I123" s="12" t="str">
        <f>IF(squadre!I3=0, I3, "-")</f>
        <v>-</v>
      </c>
      <c r="J123" s="12">
        <f>IF(squadre!J3=0, J3, "-")</f>
        <v>7</v>
      </c>
      <c r="K123" s="12" t="str">
        <f>IF(squadre!K3=0, K3, "-")</f>
        <v>-</v>
      </c>
      <c r="L123" s="12">
        <f>IF(squadre!L3=0, L3, "-")</f>
        <v>7</v>
      </c>
      <c r="M123" s="12" t="str">
        <f>IF(squadre!M3=0, M3, "-")</f>
        <v>-</v>
      </c>
      <c r="N123" s="12">
        <f>IF(squadre!N3=0, N3, "-")</f>
        <v>6.5</v>
      </c>
      <c r="O123" s="12" t="str">
        <f>IF(squadre!O3=0, O3, "-")</f>
        <v>-</v>
      </c>
      <c r="P123" s="12">
        <f>IF(squadre!P3=0, P3, "-")</f>
        <v>6.5</v>
      </c>
      <c r="Q123" s="12" t="str">
        <f>IF(squadre!Q3=0, Q3, "-")</f>
        <v>-</v>
      </c>
      <c r="R123" s="12" t="str">
        <f>IF(squadre!R3=0, R3, "-")</f>
        <v>-</v>
      </c>
      <c r="S123" s="12">
        <f>IF(squadre!S3=0, S3, "-")</f>
        <v>6.5</v>
      </c>
      <c r="T123" s="12" t="str">
        <f>IF(squadre!T3=0, T3, "-")</f>
        <v>-</v>
      </c>
      <c r="U123" s="12">
        <f>IF(squadre!U3=0, U3, "-")</f>
        <v>6</v>
      </c>
      <c r="V123" s="12">
        <f>IF(squadre!V3=0, V3, "-")</f>
        <v>6.5</v>
      </c>
      <c r="AB123" s="11">
        <v>1</v>
      </c>
      <c r="AC123" s="12" t="str">
        <f>IF(squadre!BC3="0v", C3, "-")</f>
        <v>-</v>
      </c>
      <c r="AD123" s="12" t="str">
        <f>IF(squadre!BD3="0v", D3, "-")</f>
        <v>-</v>
      </c>
      <c r="AE123" s="12" t="str">
        <f>IF(squadre!BE3="0v", E3, "-")</f>
        <v>-</v>
      </c>
      <c r="AF123" s="12" t="str">
        <f>IF(squadre!BF3="0v", F3, "-")</f>
        <v>-</v>
      </c>
      <c r="AG123" s="12" t="str">
        <f>IF(squadre!BG3="0v", G3, "-")</f>
        <v>-</v>
      </c>
      <c r="AH123" s="12" t="str">
        <f>IF(squadre!BH3="0v", H3, "-")</f>
        <v>-</v>
      </c>
      <c r="AI123" s="12" t="str">
        <f>IF(squadre!BI3="0v", I3, "-")</f>
        <v>-</v>
      </c>
      <c r="AJ123" s="12">
        <f>IF(squadre!BJ3="0v", J3, "-")</f>
        <v>7</v>
      </c>
      <c r="AK123" s="12" t="str">
        <f>IF(squadre!BK3="0v", K3, "-")</f>
        <v>-</v>
      </c>
      <c r="AL123" s="12">
        <f>IF(squadre!BL3="0v", L3, "-")</f>
        <v>7</v>
      </c>
      <c r="AM123" s="12" t="str">
        <f>IF(squadre!BM3="0v", M3, "-")</f>
        <v>-</v>
      </c>
      <c r="AN123" s="12">
        <f>IF(squadre!BN3="0v", N3, "-")</f>
        <v>6.5</v>
      </c>
      <c r="AO123" s="12" t="str">
        <f>IF(squadre!BO3="0v", O3, "-")</f>
        <v>-</v>
      </c>
      <c r="AP123" s="12" t="str">
        <f>IF(squadre!BP3="0v", P3, "-")</f>
        <v>-</v>
      </c>
      <c r="AQ123" s="12" t="str">
        <f>IF(squadre!BQ3="0v", Q3, "-")</f>
        <v>-</v>
      </c>
      <c r="AR123" s="12" t="str">
        <f>IF(squadre!BR3="0v", R3, "-")</f>
        <v>-</v>
      </c>
      <c r="AS123" s="12">
        <f>IF(squadre!BS3="0v", S3, "-")</f>
        <v>6.5</v>
      </c>
      <c r="AT123" s="12" t="str">
        <f>IF(squadre!BT3="0v", T3, "-")</f>
        <v>-</v>
      </c>
      <c r="AU123" s="12" t="str">
        <f>IF(squadre!BU3="0v", U3, "-")</f>
        <v>-</v>
      </c>
      <c r="AV123" s="12" t="str">
        <f>IF(squadre!BV3="0v", V3, "-")</f>
        <v>-</v>
      </c>
      <c r="AY123" s="11">
        <v>1</v>
      </c>
      <c r="AZ123" s="11" t="s">
        <v>0</v>
      </c>
      <c r="BA123" s="12" t="str">
        <f>IF(squadre!BD3="0p", D3, "-")</f>
        <v>-</v>
      </c>
      <c r="BB123" s="12" t="str">
        <f>IF(squadre!BE3="0p", E3, "-")</f>
        <v>-</v>
      </c>
      <c r="BC123" s="12">
        <f>IF(squadre!BF3="0p", F3, "-")</f>
        <v>6</v>
      </c>
      <c r="BD123" s="12" t="str">
        <f>IF(squadre!BG3="0p", G3, "-")</f>
        <v>-</v>
      </c>
      <c r="BE123" s="12" t="str">
        <f>IF(squadre!BH3="0p", H3, "-")</f>
        <v>-</v>
      </c>
      <c r="BF123" s="12" t="str">
        <f>IF(squadre!BI3="0p", I3, "-")</f>
        <v>-</v>
      </c>
      <c r="BG123" s="12" t="str">
        <f>IF(squadre!BJ3="0p", J3, "-")</f>
        <v>-</v>
      </c>
      <c r="BH123" s="12" t="str">
        <f>IF(squadre!BK3="0p", K3, "-")</f>
        <v>-</v>
      </c>
      <c r="BI123" s="12" t="str">
        <f>IF(squadre!BL3="0p", L3, "-")</f>
        <v>-</v>
      </c>
      <c r="BJ123" s="12" t="str">
        <f>IF(squadre!BM3="0p", M3, "-")</f>
        <v>-</v>
      </c>
      <c r="BK123" s="12" t="str">
        <f>IF(squadre!BN3="0p", N3, "-")</f>
        <v>-</v>
      </c>
      <c r="BL123" s="12" t="str">
        <f>IF(squadre!BO3="0p", O3, "-")</f>
        <v>-</v>
      </c>
      <c r="BM123" s="12" t="str">
        <f>IF(squadre!BP3="0p", P3, "-")</f>
        <v>-</v>
      </c>
      <c r="BN123" s="12" t="str">
        <f>IF(squadre!BQ3="0p", Q3, "-")</f>
        <v>-</v>
      </c>
      <c r="BO123" s="12" t="str">
        <f>IF(squadre!BR3="0p", R3, "-")</f>
        <v>-</v>
      </c>
      <c r="BP123" s="12" t="str">
        <f>IF(squadre!BS3="0p", S3, "-")</f>
        <v>-</v>
      </c>
      <c r="BQ123" s="12" t="str">
        <f>IF(squadre!BT3="0p", T3, "-")</f>
        <v>-</v>
      </c>
      <c r="BR123" s="12">
        <f>IF(squadre!BU3="0p", U3, "-")</f>
        <v>6</v>
      </c>
      <c r="BS123" s="12" t="str">
        <f>IF(squadre!BV3="0p", V3, "-")</f>
        <v>-</v>
      </c>
      <c r="BV123" s="11">
        <v>1</v>
      </c>
      <c r="BW123" s="12" t="str">
        <f>IF(squadre!BC3="0s", C3, "-")</f>
        <v>-</v>
      </c>
      <c r="BX123" s="12">
        <f>IF(squadre!BD3="0s", D3, "-")</f>
        <v>5.5</v>
      </c>
      <c r="BY123" s="12">
        <f>IF(squadre!BE3="0s", E3, "-")</f>
        <v>6.5</v>
      </c>
      <c r="BZ123" s="12" t="str">
        <f>IF(squadre!BF3="0s", F3, "-")</f>
        <v>-</v>
      </c>
      <c r="CA123" s="12" t="str">
        <f>IF(squadre!BG3="0s", G3, "-")</f>
        <v>-</v>
      </c>
      <c r="CB123" s="12" t="str">
        <f>IF(squadre!BH3="0s", H3, "-")</f>
        <v>-</v>
      </c>
      <c r="CC123" s="12" t="str">
        <f>IF(squadre!BI3="0s", I3, "-")</f>
        <v>-</v>
      </c>
      <c r="CD123" s="12" t="str">
        <f>IF(squadre!BJ3="0s", J3, "-")</f>
        <v>-</v>
      </c>
      <c r="CE123" s="12" t="str">
        <f>IF(squadre!BK3="0s", K3, "-")</f>
        <v>-</v>
      </c>
      <c r="CF123" s="12" t="str">
        <f>IF(squadre!BL3="0s", L3, "-")</f>
        <v>-</v>
      </c>
      <c r="CG123" s="12" t="str">
        <f>IF(squadre!BM3="0s", M3, "-")</f>
        <v>-</v>
      </c>
      <c r="CH123" s="12" t="str">
        <f>IF(squadre!BN3="0s", N3, "-")</f>
        <v>-</v>
      </c>
      <c r="CI123" s="12" t="str">
        <f>IF(squadre!BO3="0s", O3, "-")</f>
        <v>-</v>
      </c>
      <c r="CJ123" s="12">
        <f>IF(squadre!BP3="0s", P3, "-")</f>
        <v>6.5</v>
      </c>
      <c r="CK123" s="12" t="str">
        <f>IF(squadre!BQ3="0s", Q3, "-")</f>
        <v>-</v>
      </c>
      <c r="CL123" s="12" t="str">
        <f>IF(squadre!BR3="0s", R3, "-")</f>
        <v>-</v>
      </c>
      <c r="CM123" s="12" t="str">
        <f>IF(squadre!BS3="0s", S3, "-")</f>
        <v>-</v>
      </c>
      <c r="CN123" s="12" t="str">
        <f>IF(squadre!BT3="0s", T3, "-")</f>
        <v>-</v>
      </c>
      <c r="CO123" s="12" t="str">
        <f>IF(squadre!BU3="0s", U3, "-")</f>
        <v>-</v>
      </c>
      <c r="CP123" s="12">
        <f>IF(squadre!BV3="0s", V3, "-")</f>
        <v>6.5</v>
      </c>
    </row>
    <row r="124" spans="2:94" x14ac:dyDescent="0.25">
      <c r="B124" s="11">
        <v>2</v>
      </c>
      <c r="C124" s="12">
        <f>IF(squadre!C4=0, C4, "-")</f>
        <v>8.5</v>
      </c>
      <c r="D124" s="12" t="str">
        <f>IF(squadre!D4=0, D4, "-")</f>
        <v>-</v>
      </c>
      <c r="E124" s="12" t="str">
        <f>IF(squadre!E4=0, E4, "-")</f>
        <v>-</v>
      </c>
      <c r="F124" s="12" t="str">
        <f>IF(squadre!F4=0, F4, "-")</f>
        <v>-</v>
      </c>
      <c r="G124" s="12">
        <f>IF(squadre!G4=0, G4, "-")</f>
        <v>6</v>
      </c>
      <c r="H124" s="12">
        <f>IF(squadre!H4=0, H4, "-")</f>
        <v>5.5</v>
      </c>
      <c r="I124" s="12">
        <f>IF(squadre!I4=0, I4, "-")</f>
        <v>5.5</v>
      </c>
      <c r="J124" s="12" t="str">
        <f>IF(squadre!J4=0, J4, "-")</f>
        <v>-</v>
      </c>
      <c r="K124" s="12">
        <f>IF(squadre!K4=0, K4, "-")</f>
        <v>6</v>
      </c>
      <c r="L124" s="12" t="str">
        <f>IF(squadre!L4=0, L4, "-")</f>
        <v>-</v>
      </c>
      <c r="M124" s="12">
        <f>IF(squadre!M4=0, M4, "-")</f>
        <v>6</v>
      </c>
      <c r="N124" s="12" t="str">
        <f>IF(squadre!N4=0, N4, "-")</f>
        <v>-</v>
      </c>
      <c r="O124" s="12">
        <f>IF(squadre!O4=0, O4, "-")</f>
        <v>5</v>
      </c>
      <c r="P124" s="12" t="str">
        <f>IF(squadre!P4=0, P4, "-")</f>
        <v>-</v>
      </c>
      <c r="Q124" s="12">
        <f>IF(squadre!Q4=0, Q4, "-")</f>
        <v>7</v>
      </c>
      <c r="R124" s="12">
        <f>IF(squadre!R4=0, R4, "-")</f>
        <v>6.5</v>
      </c>
      <c r="S124" s="12" t="str">
        <f>IF(squadre!S4=0, S4, "-")</f>
        <v>-</v>
      </c>
      <c r="T124" s="12">
        <f>IF(squadre!T4=0, T4, "-")</f>
        <v>6.5</v>
      </c>
      <c r="U124" s="12" t="str">
        <f>IF(squadre!U4=0, U4, "-")</f>
        <v>-</v>
      </c>
      <c r="V124" s="12" t="str">
        <f>IF(squadre!V4=0, V4, "-")</f>
        <v>-</v>
      </c>
      <c r="AB124" s="11">
        <v>2</v>
      </c>
      <c r="AC124" s="12" t="str">
        <f>IF(squadre!BC4="0v", C4, "-")</f>
        <v>-</v>
      </c>
      <c r="AD124" s="12" t="str">
        <f>IF(squadre!BD4="0v", D4, "-")</f>
        <v>-</v>
      </c>
      <c r="AE124" s="12" t="str">
        <f>IF(squadre!BE4="0v", E4, "-")</f>
        <v>-</v>
      </c>
      <c r="AF124" s="12" t="str">
        <f>IF(squadre!BF4="0v", F4, "-")</f>
        <v>-</v>
      </c>
      <c r="AG124" s="12" t="str">
        <f>IF(squadre!BG4="0v", G4, "-")</f>
        <v>-</v>
      </c>
      <c r="AH124" s="12" t="str">
        <f>IF(squadre!BH4="0v", H4, "-")</f>
        <v>-</v>
      </c>
      <c r="AI124" s="12" t="str">
        <f>IF(squadre!BI4="0v", I4, "-")</f>
        <v>-</v>
      </c>
      <c r="AJ124" s="12" t="str">
        <f>IF(squadre!BJ4="0v", J4, "-")</f>
        <v>-</v>
      </c>
      <c r="AK124" s="12">
        <f>IF(squadre!BK4="0v", K4, "-")</f>
        <v>6</v>
      </c>
      <c r="AL124" s="12" t="str">
        <f>IF(squadre!BL4="0v", L4, "-")</f>
        <v>-</v>
      </c>
      <c r="AM124" s="12">
        <f>IF(squadre!BM4="0v", M4, "-")</f>
        <v>6</v>
      </c>
      <c r="AN124" s="12" t="str">
        <f>IF(squadre!BN4="0v", N4, "-")</f>
        <v>-</v>
      </c>
      <c r="AO124" s="12" t="str">
        <f>IF(squadre!BO4="0v", O4, "-")</f>
        <v>-</v>
      </c>
      <c r="AP124" s="12" t="str">
        <f>IF(squadre!BP4="0v", P4, "-")</f>
        <v>-</v>
      </c>
      <c r="AQ124" s="12" t="str">
        <f>IF(squadre!BQ4="0v", Q4, "-")</f>
        <v>-</v>
      </c>
      <c r="AR124" s="12">
        <f>IF(squadre!BR4="0v", R4, "-")</f>
        <v>6.5</v>
      </c>
      <c r="AS124" s="12" t="str">
        <f>IF(squadre!BS4="0v", S4, "-")</f>
        <v>-</v>
      </c>
      <c r="AT124" s="12" t="str">
        <f>IF(squadre!BT4="0v", T4, "-")</f>
        <v>-</v>
      </c>
      <c r="AU124" s="12" t="str">
        <f>IF(squadre!BU4="0v", U4, "-")</f>
        <v>-</v>
      </c>
      <c r="AV124" s="12" t="str">
        <f>IF(squadre!BV4="0v", V4, "-")</f>
        <v>-</v>
      </c>
      <c r="AY124" s="11">
        <v>2</v>
      </c>
      <c r="AZ124" s="12" t="str">
        <f>IF(squadre!BC3="0p", C3, "-")</f>
        <v>-</v>
      </c>
      <c r="BA124" s="12" t="str">
        <f>IF(squadre!BD4="0p", D4, "-")</f>
        <v>-</v>
      </c>
      <c r="BB124" s="12" t="str">
        <f>IF(squadre!BE4="0p", E4, "-")</f>
        <v>-</v>
      </c>
      <c r="BC124" s="12" t="str">
        <f>IF(squadre!BF4="0p", F4, "-")</f>
        <v>-</v>
      </c>
      <c r="BD124" s="12" t="str">
        <f>IF(squadre!BG4="0p", G4, "-")</f>
        <v>-</v>
      </c>
      <c r="BE124" s="12" t="str">
        <f>IF(squadre!BH4="0p", H4, "-")</f>
        <v>-</v>
      </c>
      <c r="BF124" s="12" t="str">
        <f>IF(squadre!BI4="0p", I4, "-")</f>
        <v>-</v>
      </c>
      <c r="BG124" s="12" t="str">
        <f>IF(squadre!BJ4="0p", J4, "-")</f>
        <v>-</v>
      </c>
      <c r="BH124" s="12" t="str">
        <f>IF(squadre!BK4="0p", K4, "-")</f>
        <v>-</v>
      </c>
      <c r="BI124" s="12" t="str">
        <f>IF(squadre!BL4="0p", L4, "-")</f>
        <v>-</v>
      </c>
      <c r="BJ124" s="12" t="str">
        <f>IF(squadre!BM4="0p", M4, "-")</f>
        <v>-</v>
      </c>
      <c r="BK124" s="12" t="str">
        <f>IF(squadre!BN4="0p", N4, "-")</f>
        <v>-</v>
      </c>
      <c r="BL124" s="12" t="str">
        <f>IF(squadre!BO4="0p", O4, "-")</f>
        <v>-</v>
      </c>
      <c r="BM124" s="12" t="str">
        <f>IF(squadre!BP4="0p", P4, "-")</f>
        <v>-</v>
      </c>
      <c r="BN124" s="12" t="str">
        <f>IF(squadre!BQ4="0p", Q4, "-")</f>
        <v>-</v>
      </c>
      <c r="BO124" s="12" t="str">
        <f>IF(squadre!BR4="0p", R4, "-")</f>
        <v>-</v>
      </c>
      <c r="BP124" s="12" t="str">
        <f>IF(squadre!BS4="0p", S4, "-")</f>
        <v>-</v>
      </c>
      <c r="BQ124" s="12" t="str">
        <f>IF(squadre!BT4="0p", T4, "-")</f>
        <v>-</v>
      </c>
      <c r="BR124" s="12" t="str">
        <f>IF(squadre!BU4="0p", U4, "-")</f>
        <v>-</v>
      </c>
      <c r="BS124" s="12" t="str">
        <f>IF(squadre!BV4="0p", V4, "-")</f>
        <v>-</v>
      </c>
      <c r="BV124" s="11">
        <v>2</v>
      </c>
      <c r="BW124" s="12" t="str">
        <f>IF(squadre!BC4="0s", C4, "-")</f>
        <v>-</v>
      </c>
      <c r="BX124" s="12" t="str">
        <f>IF(squadre!BD4="0s", D4, "-")</f>
        <v>-</v>
      </c>
      <c r="BY124" s="12" t="str">
        <f>IF(squadre!BE4="0s", E4, "-")</f>
        <v>-</v>
      </c>
      <c r="BZ124" s="12" t="str">
        <f>IF(squadre!BF4="0s", F4, "-")</f>
        <v>-</v>
      </c>
      <c r="CA124" s="12">
        <f>IF(squadre!BG4="0s", G4, "-")</f>
        <v>6</v>
      </c>
      <c r="CB124" s="12">
        <f>IF(squadre!BH4="0s", H4, "-")</f>
        <v>5.5</v>
      </c>
      <c r="CC124" s="12">
        <f>IF(squadre!BI4="0s", I4, "-")</f>
        <v>5.5</v>
      </c>
      <c r="CD124" s="12" t="str">
        <f>IF(squadre!BJ4="0s", J4, "-")</f>
        <v>-</v>
      </c>
      <c r="CE124" s="12" t="str">
        <f>IF(squadre!BK4="0s", K4, "-")</f>
        <v>-</v>
      </c>
      <c r="CF124" s="12" t="str">
        <f>IF(squadre!BL4="0s", L4, "-")</f>
        <v>-</v>
      </c>
      <c r="CG124" s="12" t="str">
        <f>IF(squadre!BM4="0s", M4, "-")</f>
        <v>-</v>
      </c>
      <c r="CH124" s="12" t="str">
        <f>IF(squadre!BN4="0s", N4, "-")</f>
        <v>-</v>
      </c>
      <c r="CI124" s="12">
        <f>IF(squadre!BO4="0s", O4, "-")</f>
        <v>5</v>
      </c>
      <c r="CJ124" s="12" t="str">
        <f>IF(squadre!BP4="0s", P4, "-")</f>
        <v>-</v>
      </c>
      <c r="CK124" s="12">
        <f>IF(squadre!BQ4="0s", Q4, "-")</f>
        <v>7</v>
      </c>
      <c r="CL124" s="12" t="str">
        <f>IF(squadre!BR4="0s", R4, "-")</f>
        <v>-</v>
      </c>
      <c r="CM124" s="12" t="str">
        <f>IF(squadre!BS4="0s", S4, "-")</f>
        <v>-</v>
      </c>
      <c r="CN124" s="12">
        <f>IF(squadre!BT4="0s", T4, "-")</f>
        <v>6.5</v>
      </c>
      <c r="CO124" s="12" t="str">
        <f>IF(squadre!BU4="0s", U4, "-")</f>
        <v>-</v>
      </c>
      <c r="CP124" s="12" t="str">
        <f>IF(squadre!BV4="0s", V4, "-")</f>
        <v>-</v>
      </c>
    </row>
    <row r="125" spans="2:94" x14ac:dyDescent="0.25">
      <c r="B125" s="11">
        <v>3</v>
      </c>
      <c r="C125" s="12">
        <f>IF(squadre!C5=0, C5, "-")</f>
        <v>6.5</v>
      </c>
      <c r="D125" s="12">
        <f>IF(squadre!D5=0, D5, "-")</f>
        <v>7</v>
      </c>
      <c r="E125" s="12">
        <f>IF(squadre!E5=0, E5, "-")</f>
        <v>6</v>
      </c>
      <c r="F125" s="12">
        <f>IF(squadre!F5=0, F5, "-")</f>
        <v>5.5</v>
      </c>
      <c r="G125" s="12" t="str">
        <f>IF(squadre!G5=0, G5, "-")</f>
        <v>-</v>
      </c>
      <c r="H125" s="12" t="str">
        <f>IF(squadre!H5=0, H5, "-")</f>
        <v>-</v>
      </c>
      <c r="I125" s="12" t="str">
        <f>IF(squadre!I5=0, I5, "-")</f>
        <v>-</v>
      </c>
      <c r="J125" s="12">
        <f>IF(squadre!J5=0, J5, "-")</f>
        <v>6.5</v>
      </c>
      <c r="K125" s="12">
        <f>IF(squadre!K5=0, K5, "-")</f>
        <v>7</v>
      </c>
      <c r="L125" s="12">
        <f>IF(squadre!L5=0, L5, "-")</f>
        <v>6.5</v>
      </c>
      <c r="M125" s="12" t="str">
        <f>IF(squadre!M5=0, M5, "-")</f>
        <v>-</v>
      </c>
      <c r="N125" s="12" t="str">
        <f>IF(squadre!N5=0, N5, "-")</f>
        <v>-</v>
      </c>
      <c r="O125" s="12" t="str">
        <f>IF(squadre!O5=0, O5, "-")</f>
        <v>-</v>
      </c>
      <c r="P125" s="12">
        <f>IF(squadre!P5=0, P5, "-")</f>
        <v>6</v>
      </c>
      <c r="Q125" s="12" t="str">
        <f>IF(squadre!Q5=0, Q5, "-")</f>
        <v>-</v>
      </c>
      <c r="R125" s="12" t="str">
        <f>IF(squadre!R5=0, R5, "-")</f>
        <v>-</v>
      </c>
      <c r="S125" s="12">
        <f>IF(squadre!S5=0, S5, "-")</f>
        <v>5.5</v>
      </c>
      <c r="T125" s="12" t="str">
        <f>IF(squadre!T5=0, T5, "-")</f>
        <v>-</v>
      </c>
      <c r="U125" s="12" t="str">
        <f>IF(squadre!U5=0, U5, "-")</f>
        <v>-</v>
      </c>
      <c r="V125" s="12">
        <f>IF(squadre!V5=0, V5, "-")</f>
        <v>6.5</v>
      </c>
      <c r="AB125" s="11">
        <v>3</v>
      </c>
      <c r="AC125" s="12">
        <f>IF(squadre!BC5="0v", C5, "-")</f>
        <v>6.5</v>
      </c>
      <c r="AD125" s="12">
        <f>IF(squadre!BD5="0v", D5, "-")</f>
        <v>7</v>
      </c>
      <c r="AE125" s="12" t="str">
        <f>IF(squadre!BE5="0v", E5, "-")</f>
        <v>-</v>
      </c>
      <c r="AF125" s="12" t="str">
        <f>IF(squadre!BF5="0v", F5, "-")</f>
        <v>-</v>
      </c>
      <c r="AG125" s="12" t="str">
        <f>IF(squadre!BG5="0v", G5, "-")</f>
        <v>-</v>
      </c>
      <c r="AH125" s="12" t="str">
        <f>IF(squadre!BH5="0v", H5, "-")</f>
        <v>-</v>
      </c>
      <c r="AI125" s="12" t="str">
        <f>IF(squadre!BI5="0v", I5, "-")</f>
        <v>-</v>
      </c>
      <c r="AJ125" s="12">
        <f>IF(squadre!BJ5="0v", J5, "-")</f>
        <v>6.5</v>
      </c>
      <c r="AK125" s="12">
        <f>IF(squadre!BK5="0v", K5, "-")</f>
        <v>7</v>
      </c>
      <c r="AL125" s="12">
        <f>IF(squadre!BL5="0v", L5, "-")</f>
        <v>6.5</v>
      </c>
      <c r="AM125" s="12" t="str">
        <f>IF(squadre!BM5="0v", M5, "-")</f>
        <v>-</v>
      </c>
      <c r="AN125" s="12" t="str">
        <f>IF(squadre!BN5="0v", N5, "-")</f>
        <v>-</v>
      </c>
      <c r="AO125" s="12" t="str">
        <f>IF(squadre!BO5="0v", O5, "-")</f>
        <v>-</v>
      </c>
      <c r="AP125" s="12" t="str">
        <f>IF(squadre!BP5="0v", P5, "-")</f>
        <v>-</v>
      </c>
      <c r="AQ125" s="12" t="str">
        <f>IF(squadre!BQ5="0v", Q5, "-")</f>
        <v>-</v>
      </c>
      <c r="AR125" s="12" t="str">
        <f>IF(squadre!BR5="0v", R5, "-")</f>
        <v>-</v>
      </c>
      <c r="AS125" s="12">
        <f>IF(squadre!BS5="0v", S5, "-")</f>
        <v>5.5</v>
      </c>
      <c r="AT125" s="12" t="str">
        <f>IF(squadre!BT5="0v", T5, "-")</f>
        <v>-</v>
      </c>
      <c r="AU125" s="12" t="str">
        <f>IF(squadre!BU5="0v", U5, "-")</f>
        <v>-</v>
      </c>
      <c r="AV125" s="12" t="str">
        <f>IF(squadre!BV5="0v", V5, "-")</f>
        <v>-</v>
      </c>
      <c r="AY125" s="11">
        <v>3</v>
      </c>
      <c r="AZ125" s="12">
        <f>IF(squadre!BC4="0p", C4, "-")</f>
        <v>8.5</v>
      </c>
      <c r="BA125" s="12" t="str">
        <f>IF(squadre!BD5="0p", D5, "-")</f>
        <v>-</v>
      </c>
      <c r="BB125" s="12">
        <f>IF(squadre!BE5="0p", E5, "-")</f>
        <v>6</v>
      </c>
      <c r="BC125" s="12" t="str">
        <f>IF(squadre!BF5="0p", F5, "-")</f>
        <v>-</v>
      </c>
      <c r="BD125" s="12" t="str">
        <f>IF(squadre!BG5="0p", G5, "-")</f>
        <v>-</v>
      </c>
      <c r="BE125" s="12" t="str">
        <f>IF(squadre!BH5="0p", H5, "-")</f>
        <v>-</v>
      </c>
      <c r="BF125" s="12" t="str">
        <f>IF(squadre!BI5="0p", I5, "-")</f>
        <v>-</v>
      </c>
      <c r="BG125" s="12" t="str">
        <f>IF(squadre!BJ5="0p", J5, "-")</f>
        <v>-</v>
      </c>
      <c r="BH125" s="12" t="str">
        <f>IF(squadre!BK5="0p", K5, "-")</f>
        <v>-</v>
      </c>
      <c r="BI125" s="12" t="str">
        <f>IF(squadre!BL5="0p", L5, "-")</f>
        <v>-</v>
      </c>
      <c r="BJ125" s="12" t="str">
        <f>IF(squadre!BM5="0p", M5, "-")</f>
        <v>-</v>
      </c>
      <c r="BK125" s="12" t="str">
        <f>IF(squadre!BN5="0p", N5, "-")</f>
        <v>-</v>
      </c>
      <c r="BL125" s="12" t="str">
        <f>IF(squadre!BO5="0p", O5, "-")</f>
        <v>-</v>
      </c>
      <c r="BM125" s="12" t="str">
        <f>IF(squadre!BP5="0p", P5, "-")</f>
        <v>-</v>
      </c>
      <c r="BN125" s="12" t="str">
        <f>IF(squadre!BQ5="0p", Q5, "-")</f>
        <v>-</v>
      </c>
      <c r="BO125" s="12" t="str">
        <f>IF(squadre!BR5="0p", R5, "-")</f>
        <v>-</v>
      </c>
      <c r="BP125" s="12" t="str">
        <f>IF(squadre!BS5="0p", S5, "-")</f>
        <v>-</v>
      </c>
      <c r="BQ125" s="12" t="str">
        <f>IF(squadre!BT5="0p", T5, "-")</f>
        <v>-</v>
      </c>
      <c r="BR125" s="12" t="str">
        <f>IF(squadre!BU5="0p", U5, "-")</f>
        <v>-</v>
      </c>
      <c r="BS125" s="12">
        <f>IF(squadre!BV5="0p", V5, "-")</f>
        <v>6.5</v>
      </c>
      <c r="BV125" s="11">
        <v>3</v>
      </c>
      <c r="BW125" s="12" t="str">
        <f>IF(squadre!BC5="0s", C5, "-")</f>
        <v>-</v>
      </c>
      <c r="BX125" s="12" t="str">
        <f>IF(squadre!BD5="0s", D5, "-")</f>
        <v>-</v>
      </c>
      <c r="BY125" s="12" t="str">
        <f>IF(squadre!BE5="0s", E5, "-")</f>
        <v>-</v>
      </c>
      <c r="BZ125" s="12">
        <f>IF(squadre!BF5="0s", F5, "-")</f>
        <v>5.5</v>
      </c>
      <c r="CA125" s="12" t="str">
        <f>IF(squadre!BG5="0s", G5, "-")</f>
        <v>-</v>
      </c>
      <c r="CB125" s="12" t="str">
        <f>IF(squadre!BH5="0s", H5, "-")</f>
        <v>-</v>
      </c>
      <c r="CC125" s="12" t="str">
        <f>IF(squadre!BI5="0s", I5, "-")</f>
        <v>-</v>
      </c>
      <c r="CD125" s="12" t="str">
        <f>IF(squadre!BJ5="0s", J5, "-")</f>
        <v>-</v>
      </c>
      <c r="CE125" s="12" t="str">
        <f>IF(squadre!BK5="0s", K5, "-")</f>
        <v>-</v>
      </c>
      <c r="CF125" s="12" t="str">
        <f>IF(squadre!BL5="0s", L5, "-")</f>
        <v>-</v>
      </c>
      <c r="CG125" s="12" t="str">
        <f>IF(squadre!BM5="0s", M5, "-")</f>
        <v>-</v>
      </c>
      <c r="CH125" s="12" t="str">
        <f>IF(squadre!BN5="0s", N5, "-")</f>
        <v>-</v>
      </c>
      <c r="CI125" s="12" t="str">
        <f>IF(squadre!BO5="0s", O5, "-")</f>
        <v>-</v>
      </c>
      <c r="CJ125" s="12">
        <f>IF(squadre!BP5="0s", P5, "-")</f>
        <v>6</v>
      </c>
      <c r="CK125" s="12" t="str">
        <f>IF(squadre!BQ5="0s", Q5, "-")</f>
        <v>-</v>
      </c>
      <c r="CL125" s="12" t="str">
        <f>IF(squadre!BR5="0s", R5, "-")</f>
        <v>-</v>
      </c>
      <c r="CM125" s="12" t="str">
        <f>IF(squadre!BS5="0s", S5, "-")</f>
        <v>-</v>
      </c>
      <c r="CN125" s="12" t="str">
        <f>IF(squadre!BT5="0s", T5, "-")</f>
        <v>-</v>
      </c>
      <c r="CO125" s="12" t="str">
        <f>IF(squadre!BU5="0s", U5, "-")</f>
        <v>-</v>
      </c>
      <c r="CP125" s="12" t="str">
        <f>IF(squadre!BV5="0s", V5, "-")</f>
        <v>-</v>
      </c>
    </row>
    <row r="126" spans="2:94" x14ac:dyDescent="0.25">
      <c r="B126" s="11">
        <v>4</v>
      </c>
      <c r="C126" s="12" t="str">
        <f>IF(squadre!C6=0, C6, "-")</f>
        <v>-</v>
      </c>
      <c r="D126" s="12" t="str">
        <f>IF(squadre!D6=0, D6, "-")</f>
        <v>-</v>
      </c>
      <c r="E126" s="12" t="str">
        <f>IF(squadre!E6=0, E6, "-")</f>
        <v>-</v>
      </c>
      <c r="F126" s="12" t="str">
        <f>IF(squadre!F6=0, F6, "-")</f>
        <v>-</v>
      </c>
      <c r="G126" s="12">
        <f>IF(squadre!G6=0, G6, "-")</f>
        <v>7.5</v>
      </c>
      <c r="H126" s="12">
        <f>IF(squadre!H6=0, H6, "-")</f>
        <v>7</v>
      </c>
      <c r="I126" s="12">
        <f>IF(squadre!I6=0, I6, "-")</f>
        <v>7</v>
      </c>
      <c r="J126" s="12" t="str">
        <f>IF(squadre!J6=0, J6, "-")</f>
        <v>-</v>
      </c>
      <c r="K126" s="12" t="str">
        <f>IF(squadre!K6=0, K6, "-")</f>
        <v>-</v>
      </c>
      <c r="L126" s="12" t="str">
        <f>IF(squadre!L6=0, L6, "-")</f>
        <v>-</v>
      </c>
      <c r="M126" s="12">
        <f>IF(squadre!M6=0, M6, "-")</f>
        <v>5</v>
      </c>
      <c r="N126" s="12">
        <f>IF(squadre!N6=0, N6, "-")</f>
        <v>6.5</v>
      </c>
      <c r="O126" s="12">
        <f>IF(squadre!O6=0, O6, "-")</f>
        <v>6</v>
      </c>
      <c r="P126" s="12" t="str">
        <f>IF(squadre!P6=0, P6, "-")</f>
        <v>-</v>
      </c>
      <c r="Q126" s="12">
        <f>IF(squadre!Q6=0, Q6, "-")</f>
        <v>5.5</v>
      </c>
      <c r="R126" s="12">
        <f>IF(squadre!R6=0, R6, "-")</f>
        <v>6</v>
      </c>
      <c r="S126" s="12" t="str">
        <f>IF(squadre!S6=0, S6, "-")</f>
        <v>-</v>
      </c>
      <c r="T126" s="12">
        <f>IF(squadre!T6=0, T6, "-")</f>
        <v>7.5</v>
      </c>
      <c r="U126" s="12">
        <f>IF(squadre!U6=0, U6, "-")</f>
        <v>7.5</v>
      </c>
      <c r="V126" s="12" t="str">
        <f>IF(squadre!V6=0, V6, "-")</f>
        <v>-</v>
      </c>
      <c r="AB126" s="11">
        <v>4</v>
      </c>
      <c r="AC126" s="12" t="str">
        <f>IF(squadre!BC6="0v", C6, "-")</f>
        <v>-</v>
      </c>
      <c r="AD126" s="12" t="str">
        <f>IF(squadre!BD6="0v", D6, "-")</f>
        <v>-</v>
      </c>
      <c r="AE126" s="12" t="str">
        <f>IF(squadre!BE6="0v", E6, "-")</f>
        <v>-</v>
      </c>
      <c r="AF126" s="12" t="str">
        <f>IF(squadre!BF6="0v", F6, "-")</f>
        <v>-</v>
      </c>
      <c r="AG126" s="12" t="str">
        <f>IF(squadre!BG6="0v", G6, "-")</f>
        <v>-</v>
      </c>
      <c r="AH126" s="12" t="str">
        <f>IF(squadre!BH6="0v", H6, "-")</f>
        <v>-</v>
      </c>
      <c r="AI126" s="12">
        <f>IF(squadre!BI6="0v", I6, "-")</f>
        <v>7</v>
      </c>
      <c r="AJ126" s="12" t="str">
        <f>IF(squadre!BJ6="0v", J6, "-")</f>
        <v>-</v>
      </c>
      <c r="AK126" s="12" t="str">
        <f>IF(squadre!BK6="0v", K6, "-")</f>
        <v>-</v>
      </c>
      <c r="AL126" s="12" t="str">
        <f>IF(squadre!BL6="0v", L6, "-")</f>
        <v>-</v>
      </c>
      <c r="AM126" s="12" t="str">
        <f>IF(squadre!BM6="0v", M6, "-")</f>
        <v>-</v>
      </c>
      <c r="AN126" s="12" t="str">
        <f>IF(squadre!BN6="0v", N6, "-")</f>
        <v>-</v>
      </c>
      <c r="AO126" s="12" t="str">
        <f>IF(squadre!BO6="0v", O6, "-")</f>
        <v>-</v>
      </c>
      <c r="AP126" s="12" t="str">
        <f>IF(squadre!BP6="0v", P6, "-")</f>
        <v>-</v>
      </c>
      <c r="AQ126" s="12" t="str">
        <f>IF(squadre!BQ6="0v", Q6, "-")</f>
        <v>-</v>
      </c>
      <c r="AR126" s="12">
        <f>IF(squadre!BR6="0v", R6, "-")</f>
        <v>6</v>
      </c>
      <c r="AS126" s="12" t="str">
        <f>IF(squadre!BS6="0v", S6, "-")</f>
        <v>-</v>
      </c>
      <c r="AT126" s="12">
        <f>IF(squadre!BT6="0v", T6, "-")</f>
        <v>7.5</v>
      </c>
      <c r="AU126" s="12" t="str">
        <f>IF(squadre!BU6="0v", U6, "-")</f>
        <v>-</v>
      </c>
      <c r="AV126" s="12" t="str">
        <f>IF(squadre!BV6="0v", V6, "-")</f>
        <v>-</v>
      </c>
      <c r="AY126" s="11">
        <v>4</v>
      </c>
      <c r="AZ126" s="12" t="str">
        <f>IF(squadre!BC5="0p", C5, "-")</f>
        <v>-</v>
      </c>
      <c r="BA126" s="12" t="str">
        <f>IF(squadre!BD6="0p", D6, "-")</f>
        <v>-</v>
      </c>
      <c r="BB126" s="12" t="str">
        <f>IF(squadre!BE6="0p", E6, "-")</f>
        <v>-</v>
      </c>
      <c r="BC126" s="12" t="str">
        <f>IF(squadre!BF6="0p", F6, "-")</f>
        <v>-</v>
      </c>
      <c r="BD126" s="12" t="str">
        <f>IF(squadre!BG6="0p", G6, "-")</f>
        <v>-</v>
      </c>
      <c r="BE126" s="12">
        <f>IF(squadre!BH6="0p", H6, "-")</f>
        <v>7</v>
      </c>
      <c r="BF126" s="12" t="str">
        <f>IF(squadre!BI6="0p", I6, "-")</f>
        <v>-</v>
      </c>
      <c r="BG126" s="12" t="str">
        <f>IF(squadre!BJ6="0p", J6, "-")</f>
        <v>-</v>
      </c>
      <c r="BH126" s="12" t="str">
        <f>IF(squadre!BK6="0p", K6, "-")</f>
        <v>-</v>
      </c>
      <c r="BI126" s="12" t="str">
        <f>IF(squadre!BL6="0p", L6, "-")</f>
        <v>-</v>
      </c>
      <c r="BJ126" s="12" t="str">
        <f>IF(squadre!BM6="0p", M6, "-")</f>
        <v>-</v>
      </c>
      <c r="BK126" s="12">
        <f>IF(squadre!BN6="0p", N6, "-")</f>
        <v>6.5</v>
      </c>
      <c r="BL126" s="12" t="str">
        <f>IF(squadre!BO6="0p", O6, "-")</f>
        <v>-</v>
      </c>
      <c r="BM126" s="12" t="str">
        <f>IF(squadre!BP6="0p", P6, "-")</f>
        <v>-</v>
      </c>
      <c r="BN126" s="12">
        <f>IF(squadre!BQ6="0p", Q6, "-")</f>
        <v>5.5</v>
      </c>
      <c r="BO126" s="12" t="str">
        <f>IF(squadre!BR6="0p", R6, "-")</f>
        <v>-</v>
      </c>
      <c r="BP126" s="12" t="str">
        <f>IF(squadre!BS6="0p", S6, "-")</f>
        <v>-</v>
      </c>
      <c r="BQ126" s="12" t="str">
        <f>IF(squadre!BT6="0p", T6, "-")</f>
        <v>-</v>
      </c>
      <c r="BR126" s="12">
        <f>IF(squadre!BU6="0p", U6, "-")</f>
        <v>7.5</v>
      </c>
      <c r="BS126" s="12" t="str">
        <f>IF(squadre!BV6="0p", V6, "-")</f>
        <v>-</v>
      </c>
      <c r="BV126" s="11">
        <v>4</v>
      </c>
      <c r="BW126" s="12" t="str">
        <f>IF(squadre!BC6="0s", C6, "-")</f>
        <v>-</v>
      </c>
      <c r="BX126" s="12" t="str">
        <f>IF(squadre!BD6="0s", D6, "-")</f>
        <v>-</v>
      </c>
      <c r="BY126" s="12" t="str">
        <f>IF(squadre!BE6="0s", E6, "-")</f>
        <v>-</v>
      </c>
      <c r="BZ126" s="12" t="str">
        <f>IF(squadre!BF6="0s", F6, "-")</f>
        <v>-</v>
      </c>
      <c r="CA126" s="12">
        <f>IF(squadre!BG6="0s", G6, "-")</f>
        <v>7.5</v>
      </c>
      <c r="CB126" s="12" t="str">
        <f>IF(squadre!BH6="0s", H6, "-")</f>
        <v>-</v>
      </c>
      <c r="CC126" s="12" t="str">
        <f>IF(squadre!BI6="0s", I6, "-")</f>
        <v>-</v>
      </c>
      <c r="CD126" s="12" t="str">
        <f>IF(squadre!BJ6="0s", J6, "-")</f>
        <v>-</v>
      </c>
      <c r="CE126" s="12" t="str">
        <f>IF(squadre!BK6="0s", K6, "-")</f>
        <v>-</v>
      </c>
      <c r="CF126" s="12" t="str">
        <f>IF(squadre!BL6="0s", L6, "-")</f>
        <v>-</v>
      </c>
      <c r="CG126" s="12">
        <f>IF(squadre!BM6="0s", M6, "-")</f>
        <v>5</v>
      </c>
      <c r="CH126" s="12" t="str">
        <f>IF(squadre!BN6="0s", N6, "-")</f>
        <v>-</v>
      </c>
      <c r="CI126" s="12">
        <f>IF(squadre!BO6="0s", O6, "-")</f>
        <v>6</v>
      </c>
      <c r="CJ126" s="12" t="str">
        <f>IF(squadre!BP6="0s", P6, "-")</f>
        <v>-</v>
      </c>
      <c r="CK126" s="12" t="str">
        <f>IF(squadre!BQ6="0s", Q6, "-")</f>
        <v>-</v>
      </c>
      <c r="CL126" s="12" t="str">
        <f>IF(squadre!BR6="0s", R6, "-")</f>
        <v>-</v>
      </c>
      <c r="CM126" s="12" t="str">
        <f>IF(squadre!BS6="0s", S6, "-")</f>
        <v>-</v>
      </c>
      <c r="CN126" s="12" t="str">
        <f>IF(squadre!BT6="0s", T6, "-")</f>
        <v>-</v>
      </c>
      <c r="CO126" s="12" t="str">
        <f>IF(squadre!BU6="0s", U6, "-")</f>
        <v>-</v>
      </c>
      <c r="CP126" s="12" t="str">
        <f>IF(squadre!BV6="0s", V6, "-")</f>
        <v>-</v>
      </c>
    </row>
    <row r="127" spans="2:94" x14ac:dyDescent="0.25">
      <c r="B127" s="11">
        <v>5</v>
      </c>
      <c r="C127" s="12">
        <f>IF(squadre!C7=0, C7, "-")</f>
        <v>6</v>
      </c>
      <c r="D127" s="12">
        <f>IF(squadre!D7=0, D7, "-")</f>
        <v>6</v>
      </c>
      <c r="E127" s="12">
        <f>IF(squadre!E7=0, E7, "-")</f>
        <v>6</v>
      </c>
      <c r="F127" s="12" t="str">
        <f>IF(squadre!F7=0, F7, "-")</f>
        <v>-</v>
      </c>
      <c r="G127" s="12" t="str">
        <f>IF(squadre!G7=0, G7, "-")</f>
        <v>-</v>
      </c>
      <c r="H127" s="12" t="str">
        <f>IF(squadre!H7=0, H7, "-")</f>
        <v>-</v>
      </c>
      <c r="I127" s="12" t="str">
        <f>IF(squadre!I7=0, I7, "-")</f>
        <v>-</v>
      </c>
      <c r="J127" s="12">
        <f>IF(squadre!J7=0, J7, "-")</f>
        <v>7.5</v>
      </c>
      <c r="K127" s="12">
        <f>IF(squadre!K7=0, K7, "-")</f>
        <v>6</v>
      </c>
      <c r="L127" s="12">
        <f>IF(squadre!L7=0, L7, "-")</f>
        <v>5.5</v>
      </c>
      <c r="M127" s="12" t="str">
        <f>IF(squadre!M7=0, M7, "-")</f>
        <v>-</v>
      </c>
      <c r="N127" s="12" t="str">
        <f>IF(squadre!N7=0, N7, "-")</f>
        <v>-</v>
      </c>
      <c r="O127" s="12">
        <f>IF(squadre!O7=0, O7, "-")</f>
        <v>6</v>
      </c>
      <c r="P127" s="12">
        <f>IF(squadre!P7=0, P7, "-")</f>
        <v>6.5</v>
      </c>
      <c r="Q127" s="12" t="str">
        <f>IF(squadre!Q7=0, Q7, "-")</f>
        <v>-</v>
      </c>
      <c r="R127" s="12" t="str">
        <f>IF(squadre!R7=0, R7, "-")</f>
        <v>-</v>
      </c>
      <c r="S127" s="12">
        <f>IF(squadre!S7=0, S7, "-")</f>
        <v>7</v>
      </c>
      <c r="T127" s="12" t="str">
        <f>IF(squadre!T7=0, T7, "-")</f>
        <v>-</v>
      </c>
      <c r="U127" s="12" t="str">
        <f>IF(squadre!U7=0, U7, "-")</f>
        <v>-</v>
      </c>
      <c r="V127" s="12">
        <f>IF(squadre!V7=0, V7, "-")</f>
        <v>6.5</v>
      </c>
      <c r="AB127" s="11">
        <v>5</v>
      </c>
      <c r="AC127" s="12" t="str">
        <f>IF(squadre!BC7="0v", C7, "-")</f>
        <v>-</v>
      </c>
      <c r="AD127" s="12" t="str">
        <f>IF(squadre!BD7="0v", D7, "-")</f>
        <v>-</v>
      </c>
      <c r="AE127" s="12" t="str">
        <f>IF(squadre!BE7="0v", E7, "-")</f>
        <v>-</v>
      </c>
      <c r="AF127" s="12" t="str">
        <f>IF(squadre!BF7="0v", F7, "-")</f>
        <v>-</v>
      </c>
      <c r="AG127" s="12" t="str">
        <f>IF(squadre!BG7="0v", G7, "-")</f>
        <v>-</v>
      </c>
      <c r="AH127" s="12" t="str">
        <f>IF(squadre!BH7="0v", H7, "-")</f>
        <v>-</v>
      </c>
      <c r="AI127" s="12" t="str">
        <f>IF(squadre!BI7="0v", I7, "-")</f>
        <v>-</v>
      </c>
      <c r="AJ127" s="12">
        <f>IF(squadre!BJ7="0v", J7, "-")</f>
        <v>7.5</v>
      </c>
      <c r="AK127" s="12" t="str">
        <f>IF(squadre!BK7="0v", K7, "-")</f>
        <v>-</v>
      </c>
      <c r="AL127" s="12" t="str">
        <f>IF(squadre!BL7="0v", L7, "-")</f>
        <v>-</v>
      </c>
      <c r="AM127" s="12" t="str">
        <f>IF(squadre!BM7="0v", M7, "-")</f>
        <v>-</v>
      </c>
      <c r="AN127" s="12" t="str">
        <f>IF(squadre!BN7="0v", N7, "-")</f>
        <v>-</v>
      </c>
      <c r="AO127" s="12" t="str">
        <f>IF(squadre!BO7="0v", O7, "-")</f>
        <v>-</v>
      </c>
      <c r="AP127" s="12" t="str">
        <f>IF(squadre!BP7="0v", P7, "-")</f>
        <v>-</v>
      </c>
      <c r="AQ127" s="12" t="str">
        <f>IF(squadre!BQ7="0v", Q7, "-")</f>
        <v>-</v>
      </c>
      <c r="AR127" s="12" t="str">
        <f>IF(squadre!BR7="0v", R7, "-")</f>
        <v>-</v>
      </c>
      <c r="AS127" s="12" t="str">
        <f>IF(squadre!BS7="0v", S7, "-")</f>
        <v>-</v>
      </c>
      <c r="AT127" s="12" t="str">
        <f>IF(squadre!BT7="0v", T7, "-")</f>
        <v>-</v>
      </c>
      <c r="AU127" s="12" t="str">
        <f>IF(squadre!BU7="0v", U7, "-")</f>
        <v>-</v>
      </c>
      <c r="AV127" s="12" t="str">
        <f>IF(squadre!BV7="0v", V7, "-")</f>
        <v>-</v>
      </c>
      <c r="AY127" s="11">
        <v>5</v>
      </c>
      <c r="AZ127" s="12" t="str">
        <f>IF(squadre!BC6="0p", C6, "-")</f>
        <v>-</v>
      </c>
      <c r="BA127" s="12" t="str">
        <f>IF(squadre!BD7="0p", D7, "-")</f>
        <v>-</v>
      </c>
      <c r="BB127" s="12" t="str">
        <f>IF(squadre!BE7="0p", E7, "-")</f>
        <v>-</v>
      </c>
      <c r="BC127" s="12" t="str">
        <f>IF(squadre!BF7="0p", F7, "-")</f>
        <v>-</v>
      </c>
      <c r="BD127" s="12" t="str">
        <f>IF(squadre!BG7="0p", G7, "-")</f>
        <v>-</v>
      </c>
      <c r="BE127" s="12" t="str">
        <f>IF(squadre!BH7="0p", H7, "-")</f>
        <v>-</v>
      </c>
      <c r="BF127" s="12" t="str">
        <f>IF(squadre!BI7="0p", I7, "-")</f>
        <v>-</v>
      </c>
      <c r="BG127" s="12" t="str">
        <f>IF(squadre!BJ7="0p", J7, "-")</f>
        <v>-</v>
      </c>
      <c r="BH127" s="12">
        <f>IF(squadre!BK7="0p", K7, "-")</f>
        <v>6</v>
      </c>
      <c r="BI127" s="12" t="str">
        <f>IF(squadre!BL7="0p", L7, "-")</f>
        <v>-</v>
      </c>
      <c r="BJ127" s="12" t="str">
        <f>IF(squadre!BM7="0p", M7, "-")</f>
        <v>-</v>
      </c>
      <c r="BK127" s="12" t="str">
        <f>IF(squadre!BN7="0p", N7, "-")</f>
        <v>-</v>
      </c>
      <c r="BL127" s="12" t="str">
        <f>IF(squadre!BO7="0p", O7, "-")</f>
        <v>-</v>
      </c>
      <c r="BM127" s="12">
        <f>IF(squadre!BP7="0p", P7, "-")</f>
        <v>6.5</v>
      </c>
      <c r="BN127" s="12" t="str">
        <f>IF(squadre!BQ7="0p", Q7, "-")</f>
        <v>-</v>
      </c>
      <c r="BO127" s="12" t="str">
        <f>IF(squadre!BR7="0p", R7, "-")</f>
        <v>-</v>
      </c>
      <c r="BP127" s="12">
        <f>IF(squadre!BS7="0p", S7, "-")</f>
        <v>7</v>
      </c>
      <c r="BQ127" s="12" t="str">
        <f>IF(squadre!BT7="0p", T7, "-")</f>
        <v>-</v>
      </c>
      <c r="BR127" s="12" t="str">
        <f>IF(squadre!BU7="0p", U7, "-")</f>
        <v>-</v>
      </c>
      <c r="BS127" s="12">
        <f>IF(squadre!BV7="0p", V7, "-")</f>
        <v>6.5</v>
      </c>
      <c r="BV127" s="11">
        <v>5</v>
      </c>
      <c r="BW127" s="12">
        <f>IF(squadre!BC7="0s", C7, "-")</f>
        <v>6</v>
      </c>
      <c r="BX127" s="12">
        <f>IF(squadre!BD7="0s", D7, "-")</f>
        <v>6</v>
      </c>
      <c r="BY127" s="12">
        <f>IF(squadre!BE7="0s", E7, "-")</f>
        <v>6</v>
      </c>
      <c r="BZ127" s="12" t="str">
        <f>IF(squadre!BF7="0s", F7, "-")</f>
        <v>-</v>
      </c>
      <c r="CA127" s="12" t="str">
        <f>IF(squadre!BG7="0s", G7, "-")</f>
        <v>-</v>
      </c>
      <c r="CB127" s="12" t="str">
        <f>IF(squadre!BH7="0s", H7, "-")</f>
        <v>-</v>
      </c>
      <c r="CC127" s="12" t="str">
        <f>IF(squadre!BI7="0s", I7, "-")</f>
        <v>-</v>
      </c>
      <c r="CD127" s="12" t="str">
        <f>IF(squadre!BJ7="0s", J7, "-")</f>
        <v>-</v>
      </c>
      <c r="CE127" s="12" t="str">
        <f>IF(squadre!BK7="0s", K7, "-")</f>
        <v>-</v>
      </c>
      <c r="CF127" s="12">
        <f>IF(squadre!BL7="0s", L7, "-")</f>
        <v>5.5</v>
      </c>
      <c r="CG127" s="12" t="str">
        <f>IF(squadre!BM7="0s", M7, "-")</f>
        <v>-</v>
      </c>
      <c r="CH127" s="12" t="str">
        <f>IF(squadre!BN7="0s", N7, "-")</f>
        <v>-</v>
      </c>
      <c r="CI127" s="12">
        <f>IF(squadre!BO7="0s", O7, "-")</f>
        <v>6</v>
      </c>
      <c r="CJ127" s="12" t="str">
        <f>IF(squadre!BP7="0s", P7, "-")</f>
        <v>-</v>
      </c>
      <c r="CK127" s="12" t="str">
        <f>IF(squadre!BQ7="0s", Q7, "-")</f>
        <v>-</v>
      </c>
      <c r="CL127" s="12" t="str">
        <f>IF(squadre!BR7="0s", R7, "-")</f>
        <v>-</v>
      </c>
      <c r="CM127" s="12" t="str">
        <f>IF(squadre!BS7="0s", S7, "-")</f>
        <v>-</v>
      </c>
      <c r="CN127" s="12" t="str">
        <f>IF(squadre!BT7="0s", T7, "-")</f>
        <v>-</v>
      </c>
      <c r="CO127" s="12" t="str">
        <f>IF(squadre!BU7="0s", U7, "-")</f>
        <v>-</v>
      </c>
      <c r="CP127" s="12" t="str">
        <f>IF(squadre!BV7="0s", V7, "-")</f>
        <v>-</v>
      </c>
    </row>
    <row r="128" spans="2:94" x14ac:dyDescent="0.25">
      <c r="B128" s="11">
        <v>6</v>
      </c>
      <c r="C128" s="12" t="str">
        <f>IF(squadre!C8=0, C8, "-")</f>
        <v>-</v>
      </c>
      <c r="D128" s="12" t="str">
        <f>IF(squadre!D8=0, D8, "-")</f>
        <v>-</v>
      </c>
      <c r="E128" s="12" t="str">
        <f>IF(squadre!E8=0, E8, "-")</f>
        <v>-</v>
      </c>
      <c r="F128" s="12">
        <f>IF(squadre!F8=0, F8, "-")</f>
        <v>5</v>
      </c>
      <c r="G128" s="12">
        <f>IF(squadre!G8=0, G8, "-")</f>
        <v>5.5</v>
      </c>
      <c r="H128" s="12">
        <f>IF(squadre!H8=0, H8, "-")</f>
        <v>7.5</v>
      </c>
      <c r="I128" s="12">
        <f>IF(squadre!I8=0, I8, "-")</f>
        <v>6</v>
      </c>
      <c r="J128" s="12" t="str">
        <f>IF(squadre!J8=0, J8, "-")</f>
        <v>-</v>
      </c>
      <c r="K128" s="12" t="str">
        <f>IF(squadre!K8=0, K8, "-")</f>
        <v>-</v>
      </c>
      <c r="L128" s="12" t="str">
        <f>IF(squadre!L8=0, L8, "-")</f>
        <v>-</v>
      </c>
      <c r="M128" s="12">
        <f>IF(squadre!M8=0, M8, "-")</f>
        <v>5.5</v>
      </c>
      <c r="N128" s="12">
        <f>IF(squadre!N8=0, N8, "-")</f>
        <v>6</v>
      </c>
      <c r="O128" s="12" t="str">
        <f>IF(squadre!O8=0, O8, "-")</f>
        <v>-</v>
      </c>
      <c r="P128" s="12" t="str">
        <f>IF(squadre!P8=0, P8, "-")</f>
        <v>-</v>
      </c>
      <c r="Q128" s="12">
        <f>IF(squadre!Q8=0, Q8, "-")</f>
        <v>7.5</v>
      </c>
      <c r="R128" s="12">
        <f>IF(squadre!R8=0, R8, "-")</f>
        <v>6</v>
      </c>
      <c r="S128" s="12" t="str">
        <f>IF(squadre!S8=0, S8, "-")</f>
        <v>-</v>
      </c>
      <c r="T128" s="12">
        <f>IF(squadre!T8=0, T8, "-")</f>
        <v>5</v>
      </c>
      <c r="U128" s="12">
        <f>IF(squadre!U8=0, U8, "-")</f>
        <v>6.5</v>
      </c>
      <c r="V128" s="12" t="str">
        <f>IF(squadre!V8=0, V8, "-")</f>
        <v>-</v>
      </c>
      <c r="AB128" s="11">
        <v>6</v>
      </c>
      <c r="AC128" s="12" t="str">
        <f>IF(squadre!BC8="0v", C8, "-")</f>
        <v>-</v>
      </c>
      <c r="AD128" s="12" t="str">
        <f>IF(squadre!BD8="0v", D8, "-")</f>
        <v>-</v>
      </c>
      <c r="AE128" s="12" t="str">
        <f>IF(squadre!BE8="0v", E8, "-")</f>
        <v>-</v>
      </c>
      <c r="AF128" s="12" t="str">
        <f>IF(squadre!BF8="0v", F8, "-")</f>
        <v>-</v>
      </c>
      <c r="AG128" s="12" t="str">
        <f>IF(squadre!BG8="0v", G8, "-")</f>
        <v>-</v>
      </c>
      <c r="AH128" s="12" t="str">
        <f>IF(squadre!BH8="0v", H8, "-")</f>
        <v>-</v>
      </c>
      <c r="AI128" s="12" t="str">
        <f>IF(squadre!BI8="0v", I8, "-")</f>
        <v>-</v>
      </c>
      <c r="AJ128" s="12" t="str">
        <f>IF(squadre!BJ8="0v", J8, "-")</f>
        <v>-</v>
      </c>
      <c r="AK128" s="12" t="str">
        <f>IF(squadre!BK8="0v", K8, "-")</f>
        <v>-</v>
      </c>
      <c r="AL128" s="12" t="str">
        <f>IF(squadre!BL8="0v", L8, "-")</f>
        <v>-</v>
      </c>
      <c r="AM128" s="12" t="str">
        <f>IF(squadre!BM8="0v", M8, "-")</f>
        <v>-</v>
      </c>
      <c r="AN128" s="12">
        <f>IF(squadre!BN8="0v", N8, "-")</f>
        <v>6</v>
      </c>
      <c r="AO128" s="12" t="str">
        <f>IF(squadre!BO8="0v", O8, "-")</f>
        <v>-</v>
      </c>
      <c r="AP128" s="12" t="str">
        <f>IF(squadre!BP8="0v", P8, "-")</f>
        <v>-</v>
      </c>
      <c r="AQ128" s="12">
        <f>IF(squadre!BQ8="0v", Q8, "-")</f>
        <v>7.5</v>
      </c>
      <c r="AR128" s="12" t="str">
        <f>IF(squadre!BR8="0v", R8, "-")</f>
        <v>-</v>
      </c>
      <c r="AS128" s="12" t="str">
        <f>IF(squadre!BS8="0v", S8, "-")</f>
        <v>-</v>
      </c>
      <c r="AT128" s="12" t="str">
        <f>IF(squadre!BT8="0v", T8, "-")</f>
        <v>-</v>
      </c>
      <c r="AU128" s="12">
        <f>IF(squadre!BU8="0v", U8, "-")</f>
        <v>6.5</v>
      </c>
      <c r="AV128" s="12" t="str">
        <f>IF(squadre!BV8="0v", V8, "-")</f>
        <v>-</v>
      </c>
      <c r="AY128" s="11">
        <v>6</v>
      </c>
      <c r="AZ128" s="12" t="str">
        <f>IF(squadre!BC7="0p", C7, "-")</f>
        <v>-</v>
      </c>
      <c r="BA128" s="12" t="str">
        <f>IF(squadre!BD8="0p", D8, "-")</f>
        <v>-</v>
      </c>
      <c r="BB128" s="12" t="str">
        <f>IF(squadre!BE8="0p", E8, "-")</f>
        <v>-</v>
      </c>
      <c r="BC128" s="12" t="str">
        <f>IF(squadre!BF8="0p", F8, "-")</f>
        <v>-</v>
      </c>
      <c r="BD128" s="12" t="str">
        <f>IF(squadre!BG8="0p", G8, "-")</f>
        <v>-</v>
      </c>
      <c r="BE128" s="12" t="str">
        <f>IF(squadre!BH8="0p", H8, "-")</f>
        <v>-</v>
      </c>
      <c r="BF128" s="12">
        <f>IF(squadre!BI8="0p", I8, "-")</f>
        <v>6</v>
      </c>
      <c r="BG128" s="12" t="str">
        <f>IF(squadre!BJ8="0p", J8, "-")</f>
        <v>-</v>
      </c>
      <c r="BH128" s="12" t="str">
        <f>IF(squadre!BK8="0p", K8, "-")</f>
        <v>-</v>
      </c>
      <c r="BI128" s="12" t="str">
        <f>IF(squadre!BL8="0p", L8, "-")</f>
        <v>-</v>
      </c>
      <c r="BJ128" s="12">
        <f>IF(squadre!BM8="0p", M8, "-")</f>
        <v>5.5</v>
      </c>
      <c r="BK128" s="12" t="str">
        <f>IF(squadre!BN8="0p", N8, "-")</f>
        <v>-</v>
      </c>
      <c r="BL128" s="12" t="str">
        <f>IF(squadre!BO8="0p", O8, "-")</f>
        <v>-</v>
      </c>
      <c r="BM128" s="12" t="str">
        <f>IF(squadre!BP8="0p", P8, "-")</f>
        <v>-</v>
      </c>
      <c r="BN128" s="12" t="str">
        <f>IF(squadre!BQ8="0p", Q8, "-")</f>
        <v>-</v>
      </c>
      <c r="BO128" s="12" t="str">
        <f>IF(squadre!BR8="0p", R8, "-")</f>
        <v>-</v>
      </c>
      <c r="BP128" s="12" t="str">
        <f>IF(squadre!BS8="0p", S8, "-")</f>
        <v>-</v>
      </c>
      <c r="BQ128" s="12" t="str">
        <f>IF(squadre!BT8="0p", T8, "-")</f>
        <v>-</v>
      </c>
      <c r="BR128" s="12" t="str">
        <f>IF(squadre!BU8="0p", U8, "-")</f>
        <v>-</v>
      </c>
      <c r="BS128" s="12" t="str">
        <f>IF(squadre!BV8="0p", V8, "-")</f>
        <v>-</v>
      </c>
      <c r="BV128" s="11">
        <v>6</v>
      </c>
      <c r="BW128" s="12" t="str">
        <f>IF(squadre!BC8="0s", C8, "-")</f>
        <v>-</v>
      </c>
      <c r="BX128" s="12" t="str">
        <f>IF(squadre!BD8="0s", D8, "-")</f>
        <v>-</v>
      </c>
      <c r="BY128" s="12" t="str">
        <f>IF(squadre!BE8="0s", E8, "-")</f>
        <v>-</v>
      </c>
      <c r="BZ128" s="12">
        <f>IF(squadre!BF8="0s", F8, "-")</f>
        <v>5</v>
      </c>
      <c r="CA128" s="12">
        <f>IF(squadre!BG8="0s", G8, "-")</f>
        <v>5.5</v>
      </c>
      <c r="CB128" s="12">
        <f>IF(squadre!BH8="0s", H8, "-")</f>
        <v>7.5</v>
      </c>
      <c r="CC128" s="12" t="str">
        <f>IF(squadre!BI8="0s", I8, "-")</f>
        <v>-</v>
      </c>
      <c r="CD128" s="12" t="str">
        <f>IF(squadre!BJ8="0s", J8, "-")</f>
        <v>-</v>
      </c>
      <c r="CE128" s="12" t="str">
        <f>IF(squadre!BK8="0s", K8, "-")</f>
        <v>-</v>
      </c>
      <c r="CF128" s="12" t="str">
        <f>IF(squadre!BL8="0s", L8, "-")</f>
        <v>-</v>
      </c>
      <c r="CG128" s="12" t="str">
        <f>IF(squadre!BM8="0s", M8, "-")</f>
        <v>-</v>
      </c>
      <c r="CH128" s="12" t="str">
        <f>IF(squadre!BN8="0s", N8, "-")</f>
        <v>-</v>
      </c>
      <c r="CI128" s="12" t="str">
        <f>IF(squadre!BO8="0s", O8, "-")</f>
        <v>-</v>
      </c>
      <c r="CJ128" s="12" t="str">
        <f>IF(squadre!BP8="0s", P8, "-")</f>
        <v>-</v>
      </c>
      <c r="CK128" s="12" t="str">
        <f>IF(squadre!BQ8="0s", Q8, "-")</f>
        <v>-</v>
      </c>
      <c r="CL128" s="12">
        <f>IF(squadre!BR8="0s", R8, "-")</f>
        <v>6</v>
      </c>
      <c r="CM128" s="12" t="str">
        <f>IF(squadre!BS8="0s", S8, "-")</f>
        <v>-</v>
      </c>
      <c r="CN128" s="12">
        <f>IF(squadre!BT8="0s", T8, "-")</f>
        <v>5</v>
      </c>
      <c r="CO128" s="12" t="str">
        <f>IF(squadre!BU8="0s", U8, "-")</f>
        <v>-</v>
      </c>
      <c r="CP128" s="12" t="str">
        <f>IF(squadre!BV8="0s", V8, "-")</f>
        <v>-</v>
      </c>
    </row>
    <row r="129" spans="2:94" x14ac:dyDescent="0.25">
      <c r="B129" s="11">
        <v>7</v>
      </c>
      <c r="C129" s="12">
        <f>IF(squadre!C9=0, C9, "-")</f>
        <v>5</v>
      </c>
      <c r="D129" s="12">
        <f>IF(squadre!D9=0, D9, "-")</f>
        <v>6</v>
      </c>
      <c r="E129" s="12">
        <f>IF(squadre!E9=0, E9, "-")</f>
        <v>6</v>
      </c>
      <c r="F129" s="12" t="str">
        <f>IF(squadre!F9=0, F9, "-")</f>
        <v>-</v>
      </c>
      <c r="G129" s="12" t="str">
        <f>IF(squadre!G9=0, G9, "-")</f>
        <v>-</v>
      </c>
      <c r="H129" s="12" t="str">
        <f>IF(squadre!H9=0, H9, "-")</f>
        <v>-</v>
      </c>
      <c r="I129" s="12" t="str">
        <f>IF(squadre!I9=0, I9, "-")</f>
        <v>-</v>
      </c>
      <c r="J129" s="12">
        <f>IF(squadre!J9=0, J9, "-")</f>
        <v>6.5</v>
      </c>
      <c r="K129" s="12">
        <f>IF(squadre!K9=0, K9, "-")</f>
        <v>6.5</v>
      </c>
      <c r="L129" s="12">
        <f>IF(squadre!L9=0, L9, "-")</f>
        <v>6.5</v>
      </c>
      <c r="M129" s="12" t="str">
        <f>IF(squadre!M9=0, M9, "-")</f>
        <v>-</v>
      </c>
      <c r="N129" s="12" t="str">
        <f>IF(squadre!N9=0, N9, "-")</f>
        <v>-</v>
      </c>
      <c r="O129" s="12">
        <f>IF(squadre!O9=0, O9, "-")</f>
        <v>7</v>
      </c>
      <c r="P129" s="12">
        <f>IF(squadre!P9=0, P9, "-")</f>
        <v>6.5</v>
      </c>
      <c r="Q129" s="12" t="str">
        <f>IF(squadre!Q9=0, Q9, "-")</f>
        <v>-</v>
      </c>
      <c r="R129" s="12" t="str">
        <f>IF(squadre!R9=0, R9, "-")</f>
        <v>-</v>
      </c>
      <c r="S129" s="12">
        <f>IF(squadre!S9=0, S9, "-")</f>
        <v>4</v>
      </c>
      <c r="T129" s="12" t="str">
        <f>IF(squadre!T9=0, T9, "-")</f>
        <v>-</v>
      </c>
      <c r="U129" s="12" t="str">
        <f>IF(squadre!U9=0, U9, "-")</f>
        <v>-</v>
      </c>
      <c r="V129" s="12">
        <f>IF(squadre!V9=0, V9, "-")</f>
        <v>5.5</v>
      </c>
      <c r="AB129" s="11">
        <v>7</v>
      </c>
      <c r="AC129" s="12" t="str">
        <f>IF(squadre!BC9="0v", C9, "-")</f>
        <v>-</v>
      </c>
      <c r="AD129" s="12" t="str">
        <f>IF(squadre!BD9="0v", D9, "-")</f>
        <v>-</v>
      </c>
      <c r="AE129" s="12">
        <f>IF(squadre!BE9="0v", E9, "-")</f>
        <v>6</v>
      </c>
      <c r="AF129" s="12" t="str">
        <f>IF(squadre!BF9="0v", F9, "-")</f>
        <v>-</v>
      </c>
      <c r="AG129" s="12" t="str">
        <f>IF(squadre!BG9="0v", G9, "-")</f>
        <v>-</v>
      </c>
      <c r="AH129" s="12" t="str">
        <f>IF(squadre!BH9="0v", H9, "-")</f>
        <v>-</v>
      </c>
      <c r="AI129" s="12" t="str">
        <f>IF(squadre!BI9="0v", I9, "-")</f>
        <v>-</v>
      </c>
      <c r="AJ129" s="12">
        <f>IF(squadre!BJ9="0v", J9, "-")</f>
        <v>6.5</v>
      </c>
      <c r="AK129" s="12">
        <f>IF(squadre!BK9="0v", K9, "-")</f>
        <v>6.5</v>
      </c>
      <c r="AL129" s="12">
        <f>IF(squadre!BL9="0v", L9, "-")</f>
        <v>6.5</v>
      </c>
      <c r="AM129" s="12" t="str">
        <f>IF(squadre!BM9="0v", M9, "-")</f>
        <v>-</v>
      </c>
      <c r="AN129" s="12" t="str">
        <f>IF(squadre!BN9="0v", N9, "-")</f>
        <v>-</v>
      </c>
      <c r="AO129" s="12" t="str">
        <f>IF(squadre!BO9="0v", O9, "-")</f>
        <v>-</v>
      </c>
      <c r="AP129" s="12" t="str">
        <f>IF(squadre!BP9="0v", P9, "-")</f>
        <v>-</v>
      </c>
      <c r="AQ129" s="12" t="str">
        <f>IF(squadre!BQ9="0v", Q9, "-")</f>
        <v>-</v>
      </c>
      <c r="AR129" s="12" t="str">
        <f>IF(squadre!BR9="0v", R9, "-")</f>
        <v>-</v>
      </c>
      <c r="AS129" s="12" t="str">
        <f>IF(squadre!BS9="0v", S9, "-")</f>
        <v>-</v>
      </c>
      <c r="AT129" s="12" t="str">
        <f>IF(squadre!BT9="0v", T9, "-")</f>
        <v>-</v>
      </c>
      <c r="AU129" s="12" t="str">
        <f>IF(squadre!BU9="0v", U9, "-")</f>
        <v>-</v>
      </c>
      <c r="AV129" s="12" t="str">
        <f>IF(squadre!BV9="0v", V9, "-")</f>
        <v>-</v>
      </c>
      <c r="AY129" s="11">
        <v>7</v>
      </c>
      <c r="AZ129" s="12" t="str">
        <f>IF(squadre!BC8="0p", C8, "-")</f>
        <v>-</v>
      </c>
      <c r="BA129" s="12" t="str">
        <f>IF(squadre!BD9="0p", D9, "-")</f>
        <v>-</v>
      </c>
      <c r="BB129" s="12" t="str">
        <f>IF(squadre!BE9="0p", E9, "-")</f>
        <v>-</v>
      </c>
      <c r="BC129" s="12" t="str">
        <f>IF(squadre!BF9="0p", F9, "-")</f>
        <v>-</v>
      </c>
      <c r="BD129" s="12" t="str">
        <f>IF(squadre!BG9="0p", G9, "-")</f>
        <v>-</v>
      </c>
      <c r="BE129" s="12" t="str">
        <f>IF(squadre!BH9="0p", H9, "-")</f>
        <v>-</v>
      </c>
      <c r="BF129" s="12" t="str">
        <f>IF(squadre!BI9="0p", I9, "-")</f>
        <v>-</v>
      </c>
      <c r="BG129" s="12" t="str">
        <f>IF(squadre!BJ9="0p", J9, "-")</f>
        <v>-</v>
      </c>
      <c r="BH129" s="12" t="str">
        <f>IF(squadre!BK9="0p", K9, "-")</f>
        <v>-</v>
      </c>
      <c r="BI129" s="12" t="str">
        <f>IF(squadre!BL9="0p", L9, "-")</f>
        <v>-</v>
      </c>
      <c r="BJ129" s="12" t="str">
        <f>IF(squadre!BM9="0p", M9, "-")</f>
        <v>-</v>
      </c>
      <c r="BK129" s="12" t="str">
        <f>IF(squadre!BN9="0p", N9, "-")</f>
        <v>-</v>
      </c>
      <c r="BL129" s="12">
        <f>IF(squadre!BO9="0p", O9, "-")</f>
        <v>7</v>
      </c>
      <c r="BM129" s="12" t="str">
        <f>IF(squadre!BP9="0p", P9, "-")</f>
        <v>-</v>
      </c>
      <c r="BN129" s="12" t="str">
        <f>IF(squadre!BQ9="0p", Q9, "-")</f>
        <v>-</v>
      </c>
      <c r="BO129" s="12" t="str">
        <f>IF(squadre!BR9="0p", R9, "-")</f>
        <v>-</v>
      </c>
      <c r="BP129" s="12" t="str">
        <f>IF(squadre!BS9="0p", S9, "-")</f>
        <v>-</v>
      </c>
      <c r="BQ129" s="12" t="str">
        <f>IF(squadre!BT9="0p", T9, "-")</f>
        <v>-</v>
      </c>
      <c r="BR129" s="12" t="str">
        <f>IF(squadre!BU9="0p", U9, "-")</f>
        <v>-</v>
      </c>
      <c r="BS129" s="12" t="str">
        <f>IF(squadre!BV9="0p", V9, "-")</f>
        <v>-</v>
      </c>
      <c r="BV129" s="11">
        <v>7</v>
      </c>
      <c r="BW129" s="12">
        <f>IF(squadre!BC9="0s", C9, "-")</f>
        <v>5</v>
      </c>
      <c r="BX129" s="12">
        <f>IF(squadre!BD9="0s", D9, "-")</f>
        <v>6</v>
      </c>
      <c r="BY129" s="12" t="str">
        <f>IF(squadre!BE9="0s", E9, "-")</f>
        <v>-</v>
      </c>
      <c r="BZ129" s="12" t="str">
        <f>IF(squadre!BF9="0s", F9, "-")</f>
        <v>-</v>
      </c>
      <c r="CA129" s="12" t="str">
        <f>IF(squadre!BG9="0s", G9, "-")</f>
        <v>-</v>
      </c>
      <c r="CB129" s="12" t="str">
        <f>IF(squadre!BH9="0s", H9, "-")</f>
        <v>-</v>
      </c>
      <c r="CC129" s="12" t="str">
        <f>IF(squadre!BI9="0s", I9, "-")</f>
        <v>-</v>
      </c>
      <c r="CD129" s="12" t="str">
        <f>IF(squadre!BJ9="0s", J9, "-")</f>
        <v>-</v>
      </c>
      <c r="CE129" s="12" t="str">
        <f>IF(squadre!BK9="0s", K9, "-")</f>
        <v>-</v>
      </c>
      <c r="CF129" s="12" t="str">
        <f>IF(squadre!BL9="0s", L9, "-")</f>
        <v>-</v>
      </c>
      <c r="CG129" s="12" t="str">
        <f>IF(squadre!BM9="0s", M9, "-")</f>
        <v>-</v>
      </c>
      <c r="CH129" s="12" t="str">
        <f>IF(squadre!BN9="0s", N9, "-")</f>
        <v>-</v>
      </c>
      <c r="CI129" s="12" t="str">
        <f>IF(squadre!BO9="0s", O9, "-")</f>
        <v>-</v>
      </c>
      <c r="CJ129" s="12">
        <f>IF(squadre!BP9="0s", P9, "-")</f>
        <v>6.5</v>
      </c>
      <c r="CK129" s="12" t="str">
        <f>IF(squadre!BQ9="0s", Q9, "-")</f>
        <v>-</v>
      </c>
      <c r="CL129" s="12" t="str">
        <f>IF(squadre!BR9="0s", R9, "-")</f>
        <v>-</v>
      </c>
      <c r="CM129" s="12">
        <f>IF(squadre!BS9="0s", S9, "-")</f>
        <v>4</v>
      </c>
      <c r="CN129" s="12" t="str">
        <f>IF(squadre!BT9="0s", T9, "-")</f>
        <v>-</v>
      </c>
      <c r="CO129" s="12" t="str">
        <f>IF(squadre!BU9="0s", U9, "-")</f>
        <v>-</v>
      </c>
      <c r="CP129" s="12">
        <f>IF(squadre!BV9="0s", V9, "-")</f>
        <v>5.5</v>
      </c>
    </row>
    <row r="130" spans="2:94" x14ac:dyDescent="0.25">
      <c r="B130" s="11">
        <v>8</v>
      </c>
      <c r="C130" s="12" t="str">
        <f>IF(squadre!C10=0, C10, "-")</f>
        <v>-</v>
      </c>
      <c r="D130" s="12">
        <f>IF(squadre!D10=0, D10, "-")</f>
        <v>6</v>
      </c>
      <c r="E130" s="12" t="str">
        <f>IF(squadre!E10=0, E10, "-")</f>
        <v>-</v>
      </c>
      <c r="F130" s="12">
        <f>IF(squadre!F10=0, F10, "-")</f>
        <v>6</v>
      </c>
      <c r="G130" s="12" t="str">
        <f>IF(squadre!G10=0, G10, "-")</f>
        <v>-</v>
      </c>
      <c r="H130" s="12">
        <f>IF(squadre!H10=0, H10, "-")</f>
        <v>6</v>
      </c>
      <c r="I130" s="12" t="str">
        <f>IF(squadre!I10=0, I10, "-")</f>
        <v>-</v>
      </c>
      <c r="J130" s="12" t="str">
        <f>IF(squadre!J10=0, J10, "-")</f>
        <v>-</v>
      </c>
      <c r="K130" s="12" t="str">
        <f>IF(squadre!K10=0, K10, "-")</f>
        <v>-</v>
      </c>
      <c r="L130" s="12" t="str">
        <f>IF(squadre!L10=0, L10, "-")</f>
        <v>-</v>
      </c>
      <c r="M130" s="12">
        <f>IF(squadre!M10=0, M10, "-")</f>
        <v>4.5</v>
      </c>
      <c r="N130" s="12">
        <f>IF(squadre!N10=0, N10, "-")</f>
        <v>6</v>
      </c>
      <c r="O130" s="12" t="str">
        <f>IF(squadre!O10=0, O10, "-")</f>
        <v>-</v>
      </c>
      <c r="P130" s="12" t="str">
        <f>IF(squadre!P10=0, P10, "-")</f>
        <v>-</v>
      </c>
      <c r="Q130" s="12">
        <f>IF(squadre!Q10=0, Q10, "-")</f>
        <v>6</v>
      </c>
      <c r="R130" s="12">
        <f>IF(squadre!R10=0, R10, "-")</f>
        <v>6</v>
      </c>
      <c r="S130" s="12">
        <f>IF(squadre!S10=0, S10, "-")</f>
        <v>6</v>
      </c>
      <c r="T130" s="12">
        <f>IF(squadre!T10=0, T10, "-")</f>
        <v>6.5</v>
      </c>
      <c r="U130" s="12">
        <f>IF(squadre!U10=0, U10, "-")</f>
        <v>7.5</v>
      </c>
      <c r="V130" s="12" t="str">
        <f>IF(squadre!V10=0, V10, "-")</f>
        <v>-</v>
      </c>
      <c r="AB130" s="11">
        <v>8</v>
      </c>
      <c r="AC130" s="12" t="str">
        <f>IF(squadre!BC10="0v", C10, "-")</f>
        <v>-</v>
      </c>
      <c r="AD130" s="12" t="str">
        <f>IF(squadre!BD10="0v", D10, "-")</f>
        <v>-</v>
      </c>
      <c r="AE130" s="12" t="str">
        <f>IF(squadre!BE10="0v", E10, "-")</f>
        <v>-</v>
      </c>
      <c r="AF130" s="12" t="str">
        <f>IF(squadre!BF10="0v", F10, "-")</f>
        <v>-</v>
      </c>
      <c r="AG130" s="12" t="str">
        <f>IF(squadre!BG10="0v", G10, "-")</f>
        <v>-</v>
      </c>
      <c r="AH130" s="12" t="str">
        <f>IF(squadre!BH10="0v", H10, "-")</f>
        <v>-</v>
      </c>
      <c r="AI130" s="12" t="str">
        <f>IF(squadre!BI10="0v", I10, "-")</f>
        <v>-</v>
      </c>
      <c r="AJ130" s="12" t="str">
        <f>IF(squadre!BJ10="0v", J10, "-")</f>
        <v>-</v>
      </c>
      <c r="AK130" s="12" t="str">
        <f>IF(squadre!BK10="0v", K10, "-")</f>
        <v>-</v>
      </c>
      <c r="AL130" s="12" t="str">
        <f>IF(squadre!BL10="0v", L10, "-")</f>
        <v>-</v>
      </c>
      <c r="AM130" s="12" t="str">
        <f>IF(squadre!BM10="0v", M10, "-")</f>
        <v>-</v>
      </c>
      <c r="AN130" s="12" t="str">
        <f>IF(squadre!BN10="0v", N10, "-")</f>
        <v>-</v>
      </c>
      <c r="AO130" s="12" t="str">
        <f>IF(squadre!BO10="0v", O10, "-")</f>
        <v>-</v>
      </c>
      <c r="AP130" s="12" t="str">
        <f>IF(squadre!BP10="0v", P10, "-")</f>
        <v>-</v>
      </c>
      <c r="AQ130" s="12" t="str">
        <f>IF(squadre!BQ10="0v", Q10, "-")</f>
        <v>-</v>
      </c>
      <c r="AR130" s="12">
        <f>IF(squadre!BR10="0v", R10, "-")</f>
        <v>6</v>
      </c>
      <c r="AS130" s="12" t="str">
        <f>IF(squadre!BS10="0v", S10, "-")</f>
        <v>-</v>
      </c>
      <c r="AT130" s="12" t="str">
        <f>IF(squadre!BT10="0v", T10, "-")</f>
        <v>-</v>
      </c>
      <c r="AU130" s="12" t="str">
        <f>IF(squadre!BU10="0v", U10, "-")</f>
        <v>-</v>
      </c>
      <c r="AV130" s="12" t="str">
        <f>IF(squadre!BV10="0v", V10, "-")</f>
        <v>-</v>
      </c>
      <c r="AY130" s="11">
        <v>8</v>
      </c>
      <c r="AZ130" s="12" t="str">
        <f>IF(squadre!BC9="0p", C9, "-")</f>
        <v>-</v>
      </c>
      <c r="BA130" s="12" t="str">
        <f>IF(squadre!BD10="0p", D10, "-")</f>
        <v>-</v>
      </c>
      <c r="BB130" s="12" t="str">
        <f>IF(squadre!BE10="0p", E10, "-")</f>
        <v>-</v>
      </c>
      <c r="BC130" s="12" t="str">
        <f>IF(squadre!BF10="0p", F10, "-")</f>
        <v>-</v>
      </c>
      <c r="BD130" s="12" t="str">
        <f>IF(squadre!BG10="0p", G10, "-")</f>
        <v>-</v>
      </c>
      <c r="BE130" s="12">
        <f>IF(squadre!BH10="0p", H10, "-")</f>
        <v>6</v>
      </c>
      <c r="BF130" s="12" t="str">
        <f>IF(squadre!BI10="0p", I10, "-")</f>
        <v>-</v>
      </c>
      <c r="BG130" s="12" t="str">
        <f>IF(squadre!BJ10="0p", J10, "-")</f>
        <v>-</v>
      </c>
      <c r="BH130" s="12" t="str">
        <f>IF(squadre!BK10="0p", K10, "-")</f>
        <v>-</v>
      </c>
      <c r="BI130" s="12" t="str">
        <f>IF(squadre!BL10="0p", L10, "-")</f>
        <v>-</v>
      </c>
      <c r="BJ130" s="12" t="str">
        <f>IF(squadre!BM10="0p", M10, "-")</f>
        <v>-</v>
      </c>
      <c r="BK130" s="12" t="str">
        <f>IF(squadre!BN10="0p", N10, "-")</f>
        <v>-</v>
      </c>
      <c r="BL130" s="12" t="str">
        <f>IF(squadre!BO10="0p", O10, "-")</f>
        <v>-</v>
      </c>
      <c r="BM130" s="12" t="str">
        <f>IF(squadre!BP10="0p", P10, "-")</f>
        <v>-</v>
      </c>
      <c r="BN130" s="12" t="str">
        <f>IF(squadre!BQ10="0p", Q10, "-")</f>
        <v>-</v>
      </c>
      <c r="BO130" s="12" t="str">
        <f>IF(squadre!BR10="0p", R10, "-")</f>
        <v>-</v>
      </c>
      <c r="BP130" s="12" t="str">
        <f>IF(squadre!BS10="0p", S10, "-")</f>
        <v>-</v>
      </c>
      <c r="BQ130" s="12" t="str">
        <f>IF(squadre!BT10="0p", T10, "-")</f>
        <v>-</v>
      </c>
      <c r="BR130" s="12">
        <f>IF(squadre!BU10="0p", U10, "-")</f>
        <v>7.5</v>
      </c>
      <c r="BS130" s="12" t="str">
        <f>IF(squadre!BV10="0p", V10, "-")</f>
        <v>-</v>
      </c>
      <c r="BV130" s="11">
        <v>8</v>
      </c>
      <c r="BW130" s="12" t="str">
        <f>IF(squadre!BC10="0s", C10, "-")</f>
        <v>-</v>
      </c>
      <c r="BX130" s="12">
        <f>IF(squadre!BD10="0s", D10, "-")</f>
        <v>6</v>
      </c>
      <c r="BY130" s="12" t="str">
        <f>IF(squadre!BE10="0s", E10, "-")</f>
        <v>-</v>
      </c>
      <c r="BZ130" s="12">
        <f>IF(squadre!BF10="0s", F10, "-")</f>
        <v>6</v>
      </c>
      <c r="CA130" s="12" t="str">
        <f>IF(squadre!BG10="0s", G10, "-")</f>
        <v>-</v>
      </c>
      <c r="CB130" s="12" t="str">
        <f>IF(squadre!BH10="0s", H10, "-")</f>
        <v>-</v>
      </c>
      <c r="CC130" s="12" t="str">
        <f>IF(squadre!BI10="0s", I10, "-")</f>
        <v>-</v>
      </c>
      <c r="CD130" s="12" t="str">
        <f>IF(squadre!BJ10="0s", J10, "-")</f>
        <v>-</v>
      </c>
      <c r="CE130" s="12" t="str">
        <f>IF(squadre!BK10="0s", K10, "-")</f>
        <v>-</v>
      </c>
      <c r="CF130" s="12" t="str">
        <f>IF(squadre!BL10="0s", L10, "-")</f>
        <v>-</v>
      </c>
      <c r="CG130" s="12">
        <f>IF(squadre!BM10="0s", M10, "-")</f>
        <v>4.5</v>
      </c>
      <c r="CH130" s="12">
        <f>IF(squadre!BN10="0s", N10, "-")</f>
        <v>6</v>
      </c>
      <c r="CI130" s="12" t="str">
        <f>IF(squadre!BO10="0s", O10, "-")</f>
        <v>-</v>
      </c>
      <c r="CJ130" s="12" t="str">
        <f>IF(squadre!BP10="0s", P10, "-")</f>
        <v>-</v>
      </c>
      <c r="CK130" s="12">
        <f>IF(squadre!BQ10="0s", Q10, "-")</f>
        <v>6</v>
      </c>
      <c r="CL130" s="12" t="str">
        <f>IF(squadre!BR10="0s", R10, "-")</f>
        <v>-</v>
      </c>
      <c r="CM130" s="12">
        <f>IF(squadre!BS10="0s", S10, "-")</f>
        <v>6</v>
      </c>
      <c r="CN130" s="12">
        <f>IF(squadre!BT10="0s", T10, "-")</f>
        <v>6.5</v>
      </c>
      <c r="CO130" s="12" t="str">
        <f>IF(squadre!BU10="0s", U10, "-")</f>
        <v>-</v>
      </c>
      <c r="CP130" s="12" t="str">
        <f>IF(squadre!BV10="0s", V10, "-")</f>
        <v>-</v>
      </c>
    </row>
    <row r="131" spans="2:94" x14ac:dyDescent="0.25">
      <c r="B131" s="11">
        <v>9</v>
      </c>
      <c r="C131" s="12">
        <f>IF(squadre!C11=0, C11, "-")</f>
        <v>7</v>
      </c>
      <c r="D131" s="12" t="str">
        <f>IF(squadre!D11=0, D11, "-")</f>
        <v>-</v>
      </c>
      <c r="E131" s="12">
        <f>IF(squadre!E11=0, E11, "-")</f>
        <v>6</v>
      </c>
      <c r="F131" s="12" t="str">
        <f>IF(squadre!F11=0, F11, "-")</f>
        <v>-</v>
      </c>
      <c r="G131" s="12">
        <f>IF(squadre!G11=0, G11, "-")</f>
        <v>6.5</v>
      </c>
      <c r="H131" s="12" t="str">
        <f>IF(squadre!H11=0, H11, "-")</f>
        <v>-</v>
      </c>
      <c r="I131" s="12">
        <f>IF(squadre!I11=0, I11, "-")</f>
        <v>6</v>
      </c>
      <c r="J131" s="12">
        <f>IF(squadre!J11=0, J11, "-")</f>
        <v>5.5</v>
      </c>
      <c r="K131" s="12">
        <f>IF(squadre!K11=0, K11, "-")</f>
        <v>6</v>
      </c>
      <c r="L131" s="12">
        <f>IF(squadre!L11=0, L11, "-")</f>
        <v>6.5</v>
      </c>
      <c r="M131" s="12" t="str">
        <f>IF(squadre!M11=0, M11, "-")</f>
        <v>-</v>
      </c>
      <c r="N131" s="12" t="str">
        <f>IF(squadre!N11=0, N11, "-")</f>
        <v>-</v>
      </c>
      <c r="O131" s="12">
        <f>IF(squadre!O11=0, O11, "-")</f>
        <v>6</v>
      </c>
      <c r="P131" s="12">
        <f>IF(squadre!P11=0, P11, "-")</f>
        <v>6</v>
      </c>
      <c r="Q131" s="12" t="str">
        <f>IF(squadre!Q11=0, Q11, "-")</f>
        <v>-</v>
      </c>
      <c r="R131" s="12" t="str">
        <f>IF(squadre!R11=0, R11, "-")</f>
        <v>-</v>
      </c>
      <c r="S131" s="12" t="str">
        <f>IF(squadre!S11=0, S11, "-")</f>
        <v>-</v>
      </c>
      <c r="T131" s="12" t="str">
        <f>IF(squadre!T11=0, T11, "-")</f>
        <v>-</v>
      </c>
      <c r="U131" s="12" t="str">
        <f>IF(squadre!U11=0, U11, "-")</f>
        <v>-</v>
      </c>
      <c r="V131" s="12">
        <f>IF(squadre!V11=0, V11, "-")</f>
        <v>6</v>
      </c>
      <c r="AB131" s="11">
        <v>9</v>
      </c>
      <c r="AC131" s="12" t="str">
        <f>IF(squadre!BC11="0v", C11, "-")</f>
        <v>-</v>
      </c>
      <c r="AD131" s="12" t="str">
        <f>IF(squadre!BD11="0v", D11, "-")</f>
        <v>-</v>
      </c>
      <c r="AE131" s="12">
        <f>IF(squadre!BE11="0v", E11, "-")</f>
        <v>6</v>
      </c>
      <c r="AF131" s="12" t="str">
        <f>IF(squadre!BF11="0v", F11, "-")</f>
        <v>-</v>
      </c>
      <c r="AG131" s="12" t="str">
        <f>IF(squadre!BG11="0v", G11, "-")</f>
        <v>-</v>
      </c>
      <c r="AH131" s="12" t="str">
        <f>IF(squadre!BH11="0v", H11, "-")</f>
        <v>-</v>
      </c>
      <c r="AI131" s="12" t="str">
        <f>IF(squadre!BI11="0v", I11, "-")</f>
        <v>-</v>
      </c>
      <c r="AJ131" s="12">
        <f>IF(squadre!BJ11="0v", J11, "-")</f>
        <v>5.5</v>
      </c>
      <c r="AK131" s="12">
        <f>IF(squadre!BK11="0v", K11, "-")</f>
        <v>6</v>
      </c>
      <c r="AL131" s="12" t="str">
        <f>IF(squadre!BL11="0v", L11, "-")</f>
        <v>-</v>
      </c>
      <c r="AM131" s="12" t="str">
        <f>IF(squadre!BM11="0v", M11, "-")</f>
        <v>-</v>
      </c>
      <c r="AN131" s="12" t="str">
        <f>IF(squadre!BN11="0v", N11, "-")</f>
        <v>-</v>
      </c>
      <c r="AO131" s="12" t="str">
        <f>IF(squadre!BO11="0v", O11, "-")</f>
        <v>-</v>
      </c>
      <c r="AP131" s="12">
        <f>IF(squadre!BP11="0v", P11, "-")</f>
        <v>6</v>
      </c>
      <c r="AQ131" s="12" t="str">
        <f>IF(squadre!BQ11="0v", Q11, "-")</f>
        <v>-</v>
      </c>
      <c r="AR131" s="12" t="str">
        <f>IF(squadre!BR11="0v", R11, "-")</f>
        <v>-</v>
      </c>
      <c r="AS131" s="12" t="str">
        <f>IF(squadre!BS11="0v", S11, "-")</f>
        <v>-</v>
      </c>
      <c r="AT131" s="12" t="str">
        <f>IF(squadre!BT11="0v", T11, "-")</f>
        <v>-</v>
      </c>
      <c r="AU131" s="12" t="str">
        <f>IF(squadre!BU11="0v", U11, "-")</f>
        <v>-</v>
      </c>
      <c r="AV131" s="12">
        <f>IF(squadre!BV11="0v", V11, "-")</f>
        <v>6</v>
      </c>
      <c r="AY131" s="11">
        <v>9</v>
      </c>
      <c r="AZ131" s="12" t="str">
        <f>IF(squadre!BC10="0p", C10, "-")</f>
        <v>-</v>
      </c>
      <c r="BA131" s="12" t="str">
        <f>IF(squadre!BD11="0p", D11, "-")</f>
        <v>-</v>
      </c>
      <c r="BB131" s="12" t="str">
        <f>IF(squadre!BE11="0p", E11, "-")</f>
        <v>-</v>
      </c>
      <c r="BC131" s="12" t="str">
        <f>IF(squadre!BF11="0p", F11, "-")</f>
        <v>-</v>
      </c>
      <c r="BD131" s="12" t="str">
        <f>IF(squadre!BG11="0p", G11, "-")</f>
        <v>-</v>
      </c>
      <c r="BE131" s="12" t="str">
        <f>IF(squadre!BH11="0p", H11, "-")</f>
        <v>-</v>
      </c>
      <c r="BF131" s="12" t="str">
        <f>IF(squadre!BI11="0p", I11, "-")</f>
        <v>-</v>
      </c>
      <c r="BG131" s="12" t="str">
        <f>IF(squadre!BJ11="0p", J11, "-")</f>
        <v>-</v>
      </c>
      <c r="BH131" s="12" t="str">
        <f>IF(squadre!BK11="0p", K11, "-")</f>
        <v>-</v>
      </c>
      <c r="BI131" s="12" t="str">
        <f>IF(squadre!BL11="0p", L11, "-")</f>
        <v>-</v>
      </c>
      <c r="BJ131" s="12" t="str">
        <f>IF(squadre!BM11="0p", M11, "-")</f>
        <v>-</v>
      </c>
      <c r="BK131" s="12" t="str">
        <f>IF(squadre!BN11="0p", N11, "-")</f>
        <v>-</v>
      </c>
      <c r="BL131" s="12">
        <f>IF(squadre!BO11="0p", O11, "-")</f>
        <v>6</v>
      </c>
      <c r="BM131" s="12" t="str">
        <f>IF(squadre!BP11="0p", P11, "-")</f>
        <v>-</v>
      </c>
      <c r="BN131" s="12" t="str">
        <f>IF(squadre!BQ11="0p", Q11, "-")</f>
        <v>-</v>
      </c>
      <c r="BO131" s="12" t="str">
        <f>IF(squadre!BR11="0p", R11, "-")</f>
        <v>-</v>
      </c>
      <c r="BP131" s="12" t="str">
        <f>IF(squadre!BS11="0p", S11, "-")</f>
        <v>-</v>
      </c>
      <c r="BQ131" s="12" t="str">
        <f>IF(squadre!BT11="0p", T11, "-")</f>
        <v>-</v>
      </c>
      <c r="BR131" s="12" t="str">
        <f>IF(squadre!BU11="0p", U11, "-")</f>
        <v>-</v>
      </c>
      <c r="BS131" s="12" t="str">
        <f>IF(squadre!BV11="0p", V11, "-")</f>
        <v>-</v>
      </c>
      <c r="BV131" s="11">
        <v>9</v>
      </c>
      <c r="BW131" s="12" t="str">
        <f>IF(squadre!BC11="0s", C11, "-")</f>
        <v>-</v>
      </c>
      <c r="BX131" s="12" t="str">
        <f>IF(squadre!BD11="0s", D11, "-")</f>
        <v>-</v>
      </c>
      <c r="BY131" s="12" t="str">
        <f>IF(squadre!BE11="0s", E11, "-")</f>
        <v>-</v>
      </c>
      <c r="BZ131" s="12" t="str">
        <f>IF(squadre!BF11="0s", F11, "-")</f>
        <v>-</v>
      </c>
      <c r="CA131" s="12">
        <f>IF(squadre!BG11="0s", G11, "-")</f>
        <v>6.5</v>
      </c>
      <c r="CB131" s="12" t="str">
        <f>IF(squadre!BH11="0s", H11, "-")</f>
        <v>-</v>
      </c>
      <c r="CC131" s="12">
        <f>IF(squadre!BI11="0s", I11, "-")</f>
        <v>6</v>
      </c>
      <c r="CD131" s="12" t="str">
        <f>IF(squadre!BJ11="0s", J11, "-")</f>
        <v>-</v>
      </c>
      <c r="CE131" s="12" t="str">
        <f>IF(squadre!BK11="0s", K11, "-")</f>
        <v>-</v>
      </c>
      <c r="CF131" s="12">
        <f>IF(squadre!BL11="0s", L11, "-")</f>
        <v>6.5</v>
      </c>
      <c r="CG131" s="12" t="str">
        <f>IF(squadre!BM11="0s", M11, "-")</f>
        <v>-</v>
      </c>
      <c r="CH131" s="12" t="str">
        <f>IF(squadre!BN11="0s", N11, "-")</f>
        <v>-</v>
      </c>
      <c r="CI131" s="12" t="str">
        <f>IF(squadre!BO11="0s", O11, "-")</f>
        <v>-</v>
      </c>
      <c r="CJ131" s="12" t="str">
        <f>IF(squadre!BP11="0s", P11, "-")</f>
        <v>-</v>
      </c>
      <c r="CK131" s="12" t="str">
        <f>IF(squadre!BQ11="0s", Q11, "-")</f>
        <v>-</v>
      </c>
      <c r="CL131" s="12" t="str">
        <f>IF(squadre!BR11="0s", R11, "-")</f>
        <v>-</v>
      </c>
      <c r="CM131" s="12" t="str">
        <f>IF(squadre!BS11="0s", S11, "-")</f>
        <v>-</v>
      </c>
      <c r="CN131" s="12" t="str">
        <f>IF(squadre!BT11="0s", T11, "-")</f>
        <v>-</v>
      </c>
      <c r="CO131" s="12" t="str">
        <f>IF(squadre!BU11="0s", U11, "-")</f>
        <v>-</v>
      </c>
      <c r="CP131" s="12" t="str">
        <f>IF(squadre!BV11="0s", V11, "-")</f>
        <v>-</v>
      </c>
    </row>
    <row r="132" spans="2:94" x14ac:dyDescent="0.25">
      <c r="B132" s="11">
        <v>10</v>
      </c>
      <c r="C132" s="12" t="str">
        <f>IF(squadre!C12=0, C12, "-")</f>
        <v>-</v>
      </c>
      <c r="D132" s="12">
        <f>IF(squadre!D12=0, D12, "-")</f>
        <v>6.5</v>
      </c>
      <c r="E132" s="12" t="str">
        <f>IF(squadre!E12=0, E12, "-")</f>
        <v>-</v>
      </c>
      <c r="F132" s="12">
        <f>IF(squadre!F12=0, F12, "-")</f>
        <v>6</v>
      </c>
      <c r="G132" s="12" t="str">
        <f>IF(squadre!G12=0, G12, "-")</f>
        <v>-</v>
      </c>
      <c r="H132" s="12">
        <f>IF(squadre!H12=0, H12, "-")</f>
        <v>6</v>
      </c>
      <c r="I132" s="12" t="str">
        <f>IF(squadre!I12=0, I12, "-")</f>
        <v>-</v>
      </c>
      <c r="J132" s="12" t="str">
        <f>IF(squadre!J12=0, J12, "-")</f>
        <v>-</v>
      </c>
      <c r="K132" s="12" t="str">
        <f>IF(squadre!K12=0, K12, "-")</f>
        <v>-</v>
      </c>
      <c r="L132" s="12" t="str">
        <f>IF(squadre!L12=0, L12, "-")</f>
        <v>-</v>
      </c>
      <c r="M132" s="12">
        <f>IF(squadre!M12=0, M12, "-")</f>
        <v>5.5</v>
      </c>
      <c r="N132" s="12">
        <f>IF(squadre!N12=0, N12, "-")</f>
        <v>6</v>
      </c>
      <c r="O132" s="12" t="str">
        <f>IF(squadre!O12=0, O12, "-")</f>
        <v>-</v>
      </c>
      <c r="P132" s="12" t="str">
        <f>IF(squadre!P12=0, P12, "-")</f>
        <v>-</v>
      </c>
      <c r="Q132" s="12">
        <f>IF(squadre!Q12=0, Q12, "-")</f>
        <v>7</v>
      </c>
      <c r="R132" s="12">
        <f>IF(squadre!R12=0, R12, "-")</f>
        <v>6.5</v>
      </c>
      <c r="S132" s="12">
        <f>IF(squadre!S12=0, S12, "-")</f>
        <v>5</v>
      </c>
      <c r="T132" s="12">
        <f>IF(squadre!T12=0, T12, "-")</f>
        <v>7</v>
      </c>
      <c r="U132" s="12">
        <f>IF(squadre!U12=0, U12, "-")</f>
        <v>6</v>
      </c>
      <c r="V132" s="12" t="str">
        <f>IF(squadre!V12=0, V12, "-")</f>
        <v>-</v>
      </c>
      <c r="AB132" s="11">
        <v>10</v>
      </c>
      <c r="AC132" s="12" t="str">
        <f>IF(squadre!BC12="0v", C12, "-")</f>
        <v>-</v>
      </c>
      <c r="AD132" s="12" t="str">
        <f>IF(squadre!BD12="0v", D12, "-")</f>
        <v>-</v>
      </c>
      <c r="AE132" s="12" t="str">
        <f>IF(squadre!BE12="0v", E12, "-")</f>
        <v>-</v>
      </c>
      <c r="AF132" s="12" t="str">
        <f>IF(squadre!BF12="0v", F12, "-")</f>
        <v>-</v>
      </c>
      <c r="AG132" s="12" t="str">
        <f>IF(squadre!BG12="0v", G12, "-")</f>
        <v>-</v>
      </c>
      <c r="AH132" s="12">
        <f>IF(squadre!BH12="0v", H12, "-")</f>
        <v>6</v>
      </c>
      <c r="AI132" s="12" t="str">
        <f>IF(squadre!BI12="0v", I12, "-")</f>
        <v>-</v>
      </c>
      <c r="AJ132" s="12" t="str">
        <f>IF(squadre!BJ12="0v", J12, "-")</f>
        <v>-</v>
      </c>
      <c r="AK132" s="12" t="str">
        <f>IF(squadre!BK12="0v", K12, "-")</f>
        <v>-</v>
      </c>
      <c r="AL132" s="12" t="str">
        <f>IF(squadre!BL12="0v", L12, "-")</f>
        <v>-</v>
      </c>
      <c r="AM132" s="12" t="str">
        <f>IF(squadre!BM12="0v", M12, "-")</f>
        <v>-</v>
      </c>
      <c r="AN132" s="12" t="str">
        <f>IF(squadre!BN12="0v", N12, "-")</f>
        <v>-</v>
      </c>
      <c r="AO132" s="12" t="str">
        <f>IF(squadre!BO12="0v", O12, "-")</f>
        <v>-</v>
      </c>
      <c r="AP132" s="12" t="str">
        <f>IF(squadre!BP12="0v", P12, "-")</f>
        <v>-</v>
      </c>
      <c r="AQ132" s="12" t="str">
        <f>IF(squadre!BQ12="0v", Q12, "-")</f>
        <v>-</v>
      </c>
      <c r="AR132" s="12" t="str">
        <f>IF(squadre!BR12="0v", R12, "-")</f>
        <v>-</v>
      </c>
      <c r="AS132" s="12" t="str">
        <f>IF(squadre!BS12="0v", S12, "-")</f>
        <v>-</v>
      </c>
      <c r="AT132" s="12" t="str">
        <f>IF(squadre!BT12="0v", T12, "-")</f>
        <v>-</v>
      </c>
      <c r="AU132" s="12" t="str">
        <f>IF(squadre!BU12="0v", U12, "-")</f>
        <v>-</v>
      </c>
      <c r="AV132" s="12" t="str">
        <f>IF(squadre!BV12="0v", V12, "-")</f>
        <v>-</v>
      </c>
      <c r="AY132" s="11">
        <v>10</v>
      </c>
      <c r="AZ132" s="12">
        <f>IF(squadre!BC11="0p", C11, "-")</f>
        <v>7</v>
      </c>
      <c r="BA132" s="12" t="str">
        <f>IF(squadre!BD12="0p", D12, "-")</f>
        <v>-</v>
      </c>
      <c r="BB132" s="12" t="str">
        <f>IF(squadre!BE12="0p", E12, "-")</f>
        <v>-</v>
      </c>
      <c r="BC132" s="12">
        <f>IF(squadre!BF12="0p", F12, "-")</f>
        <v>6</v>
      </c>
      <c r="BD132" s="12" t="str">
        <f>IF(squadre!BG12="0p", G12, "-")</f>
        <v>-</v>
      </c>
      <c r="BE132" s="12" t="str">
        <f>IF(squadre!BH12="0p", H12, "-")</f>
        <v>-</v>
      </c>
      <c r="BF132" s="12" t="str">
        <f>IF(squadre!BI12="0p", I12, "-")</f>
        <v>-</v>
      </c>
      <c r="BG132" s="12" t="str">
        <f>IF(squadre!BJ12="0p", J12, "-")</f>
        <v>-</v>
      </c>
      <c r="BH132" s="12" t="str">
        <f>IF(squadre!BK12="0p", K12, "-")</f>
        <v>-</v>
      </c>
      <c r="BI132" s="12" t="str">
        <f>IF(squadre!BL12="0p", L12, "-")</f>
        <v>-</v>
      </c>
      <c r="BJ132" s="12">
        <f>IF(squadre!BM12="0p", M12, "-")</f>
        <v>5.5</v>
      </c>
      <c r="BK132" s="12" t="str">
        <f>IF(squadre!BN12="0p", N12, "-")</f>
        <v>-</v>
      </c>
      <c r="BL132" s="12" t="str">
        <f>IF(squadre!BO12="0p", O12, "-")</f>
        <v>-</v>
      </c>
      <c r="BM132" s="12" t="str">
        <f>IF(squadre!BP12="0p", P12, "-")</f>
        <v>-</v>
      </c>
      <c r="BN132" s="12" t="str">
        <f>IF(squadre!BQ12="0p", Q12, "-")</f>
        <v>-</v>
      </c>
      <c r="BO132" s="12" t="str">
        <f>IF(squadre!BR12="0p", R12, "-")</f>
        <v>-</v>
      </c>
      <c r="BP132" s="12" t="str">
        <f>IF(squadre!BS12="0p", S12, "-")</f>
        <v>-</v>
      </c>
      <c r="BQ132" s="12" t="str">
        <f>IF(squadre!BT12="0p", T12, "-")</f>
        <v>-</v>
      </c>
      <c r="BR132" s="12">
        <f>IF(squadre!BU12="0p", U12, "-")</f>
        <v>6</v>
      </c>
      <c r="BS132" s="12" t="str">
        <f>IF(squadre!BV12="0p", V12, "-")</f>
        <v>-</v>
      </c>
      <c r="BV132" s="11">
        <v>10</v>
      </c>
      <c r="BW132" s="12" t="str">
        <f>IF(squadre!BC12="0s", C12, "-")</f>
        <v>-</v>
      </c>
      <c r="BX132" s="12">
        <f>IF(squadre!BD12="0s", D12, "-")</f>
        <v>6.5</v>
      </c>
      <c r="BY132" s="12" t="str">
        <f>IF(squadre!BE12="0s", E12, "-")</f>
        <v>-</v>
      </c>
      <c r="BZ132" s="12" t="str">
        <f>IF(squadre!BF12="0s", F12, "-")</f>
        <v>-</v>
      </c>
      <c r="CA132" s="12" t="str">
        <f>IF(squadre!BG12="0s", G12, "-")</f>
        <v>-</v>
      </c>
      <c r="CB132" s="12" t="str">
        <f>IF(squadre!BH12="0s", H12, "-")</f>
        <v>-</v>
      </c>
      <c r="CC132" s="12" t="str">
        <f>IF(squadre!BI12="0s", I12, "-")</f>
        <v>-</v>
      </c>
      <c r="CD132" s="12" t="str">
        <f>IF(squadre!BJ12="0s", J12, "-")</f>
        <v>-</v>
      </c>
      <c r="CE132" s="12" t="str">
        <f>IF(squadre!BK12="0s", K12, "-")</f>
        <v>-</v>
      </c>
      <c r="CF132" s="12" t="str">
        <f>IF(squadre!BL12="0s", L12, "-")</f>
        <v>-</v>
      </c>
      <c r="CG132" s="12" t="str">
        <f>IF(squadre!BM12="0s", M12, "-")</f>
        <v>-</v>
      </c>
      <c r="CH132" s="12">
        <f>IF(squadre!BN12="0s", N12, "-")</f>
        <v>6</v>
      </c>
      <c r="CI132" s="12" t="str">
        <f>IF(squadre!BO12="0s", O12, "-")</f>
        <v>-</v>
      </c>
      <c r="CJ132" s="12" t="str">
        <f>IF(squadre!BP12="0s", P12, "-")</f>
        <v>-</v>
      </c>
      <c r="CK132" s="12">
        <f>IF(squadre!BQ12="0s", Q12, "-")</f>
        <v>7</v>
      </c>
      <c r="CL132" s="12">
        <f>IF(squadre!BR12="0s", R12, "-")</f>
        <v>6.5</v>
      </c>
      <c r="CM132" s="12">
        <f>IF(squadre!BS12="0s", S12, "-")</f>
        <v>5</v>
      </c>
      <c r="CN132" s="12">
        <f>IF(squadre!BT12="0s", T12, "-")</f>
        <v>7</v>
      </c>
      <c r="CO132" s="12" t="str">
        <f>IF(squadre!BU12="0s", U12, "-")</f>
        <v>-</v>
      </c>
      <c r="CP132" s="12" t="str">
        <f>IF(squadre!BV12="0s", V12, "-")</f>
        <v>-</v>
      </c>
    </row>
    <row r="133" spans="2:94" x14ac:dyDescent="0.25">
      <c r="B133" s="11">
        <v>11</v>
      </c>
      <c r="C133" s="12">
        <f>IF(squadre!C13=0, C13, "-")</f>
        <v>6</v>
      </c>
      <c r="D133" s="12" t="str">
        <f>IF(squadre!D13=0, D13, "-")</f>
        <v>-</v>
      </c>
      <c r="E133" s="12">
        <f>IF(squadre!E13=0, E13, "-")</f>
        <v>5.5</v>
      </c>
      <c r="F133" s="12" t="str">
        <f>IF(squadre!F13=0, F13, "-")</f>
        <v>-</v>
      </c>
      <c r="G133" s="12">
        <f>IF(squadre!G13=0, G13, "-")</f>
        <v>5</v>
      </c>
      <c r="H133" s="12" t="str">
        <f>IF(squadre!H13=0, H13, "-")</f>
        <v>-</v>
      </c>
      <c r="I133" s="12">
        <f>IF(squadre!I13=0, I13, "-")</f>
        <v>6</v>
      </c>
      <c r="J133" s="12">
        <f>IF(squadre!J13=0, J13, "-")</f>
        <v>7</v>
      </c>
      <c r="K133" s="12" t="str">
        <f>IF(squadre!K13=0, K13, "-")</f>
        <v>-</v>
      </c>
      <c r="L133" s="12">
        <f>IF(squadre!L13=0, L13, "-")</f>
        <v>4.5</v>
      </c>
      <c r="M133" s="12" t="str">
        <f>IF(squadre!M13=0, M13, "-")</f>
        <v>-</v>
      </c>
      <c r="N133" s="12" t="str">
        <f>IF(squadre!N13=0, N13, "-")</f>
        <v>-</v>
      </c>
      <c r="O133" s="12">
        <f>IF(squadre!O13=0, O13, "-")</f>
        <v>5</v>
      </c>
      <c r="P133" s="12">
        <f>IF(squadre!P13=0, P13, "-")</f>
        <v>6</v>
      </c>
      <c r="Q133" s="12" t="str">
        <f>IF(squadre!Q13=0, Q13, "-")</f>
        <v>-</v>
      </c>
      <c r="R133" s="12" t="str">
        <f>IF(squadre!R13=0, R13, "-")</f>
        <v>-</v>
      </c>
      <c r="S133" s="12" t="str">
        <f>IF(squadre!S13=0, S13, "-")</f>
        <v>-</v>
      </c>
      <c r="T133" s="12" t="str">
        <f>IF(squadre!T13=0, T13, "-")</f>
        <v>-</v>
      </c>
      <c r="U133" s="12">
        <f>IF(squadre!U13=0, U13, "-")</f>
        <v>5</v>
      </c>
      <c r="V133" s="12">
        <f>IF(squadre!V13=0, V13, "-")</f>
        <v>6</v>
      </c>
      <c r="AB133" s="11">
        <v>11</v>
      </c>
      <c r="AC133" s="12">
        <f>IF(squadre!BC13="0v", C13, "-")</f>
        <v>6</v>
      </c>
      <c r="AD133" s="12" t="str">
        <f>IF(squadre!BD13="0v", D13, "-")</f>
        <v>-</v>
      </c>
      <c r="AE133" s="12" t="str">
        <f>IF(squadre!BE13="0v", E13, "-")</f>
        <v>-</v>
      </c>
      <c r="AF133" s="12" t="str">
        <f>IF(squadre!BF13="0v", F13, "-")</f>
        <v>-</v>
      </c>
      <c r="AG133" s="12" t="str">
        <f>IF(squadre!BG13="0v", G13, "-")</f>
        <v>-</v>
      </c>
      <c r="AH133" s="12" t="str">
        <f>IF(squadre!BH13="0v", H13, "-")</f>
        <v>-</v>
      </c>
      <c r="AI133" s="12" t="str">
        <f>IF(squadre!BI13="0v", I13, "-")</f>
        <v>-</v>
      </c>
      <c r="AJ133" s="12">
        <f>IF(squadre!BJ13="0v", J13, "-")</f>
        <v>7</v>
      </c>
      <c r="AK133" s="12" t="str">
        <f>IF(squadre!BK13="0v", K13, "-")</f>
        <v>-</v>
      </c>
      <c r="AL133" s="12" t="str">
        <f>IF(squadre!BL13="0v", L13, "-")</f>
        <v>-</v>
      </c>
      <c r="AM133" s="12" t="str">
        <f>IF(squadre!BM13="0v", M13, "-")</f>
        <v>-</v>
      </c>
      <c r="AN133" s="12" t="str">
        <f>IF(squadre!BN13="0v", N13, "-")</f>
        <v>-</v>
      </c>
      <c r="AO133" s="12" t="str">
        <f>IF(squadre!BO13="0v", O13, "-")</f>
        <v>-</v>
      </c>
      <c r="AP133" s="12" t="str">
        <f>IF(squadre!BP13="0v", P13, "-")</f>
        <v>-</v>
      </c>
      <c r="AQ133" s="12" t="str">
        <f>IF(squadre!BQ13="0v", Q13, "-")</f>
        <v>-</v>
      </c>
      <c r="AR133" s="12" t="str">
        <f>IF(squadre!BR13="0v", R13, "-")</f>
        <v>-</v>
      </c>
      <c r="AS133" s="12" t="str">
        <f>IF(squadre!BS13="0v", S13, "-")</f>
        <v>-</v>
      </c>
      <c r="AT133" s="12" t="str">
        <f>IF(squadre!BT13="0v", T13, "-")</f>
        <v>-</v>
      </c>
      <c r="AU133" s="12" t="str">
        <f>IF(squadre!BU13="0v", U13, "-")</f>
        <v>-</v>
      </c>
      <c r="AV133" s="12" t="str">
        <f>IF(squadre!BV13="0v", V13, "-")</f>
        <v>-</v>
      </c>
      <c r="AY133" s="11">
        <v>11</v>
      </c>
      <c r="AZ133" s="12" t="str">
        <f>IF(squadre!BC12="0p", C12, "-")</f>
        <v>-</v>
      </c>
      <c r="BA133" s="12" t="str">
        <f>IF(squadre!BD13="0p", D13, "-")</f>
        <v>-</v>
      </c>
      <c r="BB133" s="12" t="str">
        <f>IF(squadre!BE13="0p", E13, "-")</f>
        <v>-</v>
      </c>
      <c r="BC133" s="12" t="str">
        <f>IF(squadre!BF13="0p", F13, "-")</f>
        <v>-</v>
      </c>
      <c r="BD133" s="12" t="str">
        <f>IF(squadre!BG13="0p", G13, "-")</f>
        <v>-</v>
      </c>
      <c r="BE133" s="12" t="str">
        <f>IF(squadre!BH13="0p", H13, "-")</f>
        <v>-</v>
      </c>
      <c r="BF133" s="12" t="str">
        <f>IF(squadre!BI13="0p", I13, "-")</f>
        <v>-</v>
      </c>
      <c r="BG133" s="12" t="str">
        <f>IF(squadre!BJ13="0p", J13, "-")</f>
        <v>-</v>
      </c>
      <c r="BH133" s="12" t="str">
        <f>IF(squadre!BK13="0p", K13, "-")</f>
        <v>-</v>
      </c>
      <c r="BI133" s="12" t="str">
        <f>IF(squadre!BL13="0p", L13, "-")</f>
        <v>-</v>
      </c>
      <c r="BJ133" s="12" t="str">
        <f>IF(squadre!BM13="0p", M13, "-")</f>
        <v>-</v>
      </c>
      <c r="BK133" s="12" t="str">
        <f>IF(squadre!BN13="0p", N13, "-")</f>
        <v>-</v>
      </c>
      <c r="BL133" s="12" t="str">
        <f>IF(squadre!BO13="0p", O13, "-")</f>
        <v>-</v>
      </c>
      <c r="BM133" s="12" t="str">
        <f>IF(squadre!BP13="0p", P13, "-")</f>
        <v>-</v>
      </c>
      <c r="BN133" s="12" t="str">
        <f>IF(squadre!BQ13="0p", Q13, "-")</f>
        <v>-</v>
      </c>
      <c r="BO133" s="12" t="str">
        <f>IF(squadre!BR13="0p", R13, "-")</f>
        <v>-</v>
      </c>
      <c r="BP133" s="12" t="str">
        <f>IF(squadre!BS13="0p", S13, "-")</f>
        <v>-</v>
      </c>
      <c r="BQ133" s="12" t="str">
        <f>IF(squadre!BT13="0p", T13, "-")</f>
        <v>-</v>
      </c>
      <c r="BR133" s="12">
        <f>IF(squadre!BU13="0p", U13, "-")</f>
        <v>5</v>
      </c>
      <c r="BS133" s="12">
        <f>IF(squadre!BV13="0p", V13, "-")</f>
        <v>6</v>
      </c>
      <c r="BV133" s="11">
        <v>11</v>
      </c>
      <c r="BW133" s="12" t="str">
        <f>IF(squadre!BC13="0s", C13, "-")</f>
        <v>-</v>
      </c>
      <c r="BX133" s="12" t="str">
        <f>IF(squadre!BD13="0s", D13, "-")</f>
        <v>-</v>
      </c>
      <c r="BY133" s="12">
        <f>IF(squadre!BE13="0s", E13, "-")</f>
        <v>5.5</v>
      </c>
      <c r="BZ133" s="12" t="str">
        <f>IF(squadre!BF13="0s", F13, "-")</f>
        <v>-</v>
      </c>
      <c r="CA133" s="12">
        <f>IF(squadre!BG13="0s", G13, "-")</f>
        <v>5</v>
      </c>
      <c r="CB133" s="12" t="str">
        <f>IF(squadre!BH13="0s", H13, "-")</f>
        <v>-</v>
      </c>
      <c r="CC133" s="12">
        <f>IF(squadre!BI13="0s", I13, "-")</f>
        <v>6</v>
      </c>
      <c r="CD133" s="12" t="str">
        <f>IF(squadre!BJ13="0s", J13, "-")</f>
        <v>-</v>
      </c>
      <c r="CE133" s="12" t="str">
        <f>IF(squadre!BK13="0s", K13, "-")</f>
        <v>-</v>
      </c>
      <c r="CF133" s="12">
        <f>IF(squadre!BL13="0s", L13, "-")</f>
        <v>4.5</v>
      </c>
      <c r="CG133" s="12" t="str">
        <f>IF(squadre!BM13="0s", M13, "-")</f>
        <v>-</v>
      </c>
      <c r="CH133" s="12" t="str">
        <f>IF(squadre!BN13="0s", N13, "-")</f>
        <v>-</v>
      </c>
      <c r="CI133" s="12">
        <f>IF(squadre!BO13="0s", O13, "-")</f>
        <v>5</v>
      </c>
      <c r="CJ133" s="12">
        <f>IF(squadre!BP13="0s", P13, "-")</f>
        <v>6</v>
      </c>
      <c r="CK133" s="12" t="str">
        <f>IF(squadre!BQ13="0s", Q13, "-")</f>
        <v>-</v>
      </c>
      <c r="CL133" s="12" t="str">
        <f>IF(squadre!BR13="0s", R13, "-")</f>
        <v>-</v>
      </c>
      <c r="CM133" s="12" t="str">
        <f>IF(squadre!BS13="0s", S13, "-")</f>
        <v>-</v>
      </c>
      <c r="CN133" s="12" t="str">
        <f>IF(squadre!BT13="0s", T13, "-")</f>
        <v>-</v>
      </c>
      <c r="CO133" s="12" t="str">
        <f>IF(squadre!BU13="0s", U13, "-")</f>
        <v>-</v>
      </c>
      <c r="CP133" s="12" t="str">
        <f>IF(squadre!BV13="0s", V13, "-")</f>
        <v>-</v>
      </c>
    </row>
    <row r="134" spans="2:94" x14ac:dyDescent="0.25">
      <c r="B134" s="11">
        <v>12</v>
      </c>
      <c r="C134" s="12" t="str">
        <f>IF(squadre!C14=0, C14, "-")</f>
        <v>-</v>
      </c>
      <c r="D134" s="12">
        <f>IF(squadre!D14=0, D14, "-")</f>
        <v>5.5</v>
      </c>
      <c r="E134" s="12" t="str">
        <f>IF(squadre!E14=0, E14, "-")</f>
        <v>-</v>
      </c>
      <c r="F134" s="12">
        <f>IF(squadre!F14=0, F14, "-")</f>
        <v>7</v>
      </c>
      <c r="G134" s="12" t="str">
        <f>IF(squadre!G14=0, G14, "-")</f>
        <v>-</v>
      </c>
      <c r="H134" s="12">
        <f>IF(squadre!H14=0, H14, "-")</f>
        <v>6</v>
      </c>
      <c r="I134" s="12" t="str">
        <f>IF(squadre!I14=0, I14, "-")</f>
        <v>-</v>
      </c>
      <c r="J134" s="12">
        <f>IF(squadre!J14=0, J14, "-")</f>
        <v>6</v>
      </c>
      <c r="K134" s="12">
        <f>IF(squadre!K14=0, K14, "-")</f>
        <v>6</v>
      </c>
      <c r="L134" s="12" t="str">
        <f>IF(squadre!L14=0, L14, "-")</f>
        <v>-</v>
      </c>
      <c r="M134" s="12" t="str">
        <f>IF(squadre!M14=0, M14, "-")</f>
        <v>-</v>
      </c>
      <c r="N134" s="12">
        <f>IF(squadre!N14=0, N14, "-")</f>
        <v>6.5</v>
      </c>
      <c r="O134" s="12" t="str">
        <f>IF(squadre!O14=0, O14, "-")</f>
        <v>-</v>
      </c>
      <c r="P134" s="12" t="str">
        <f>IF(squadre!P14=0, P14, "-")</f>
        <v>-</v>
      </c>
      <c r="Q134" s="12" t="str">
        <f>IF(squadre!Q14=0, Q14, "-")</f>
        <v>-</v>
      </c>
      <c r="R134" s="12">
        <f>IF(squadre!R14=0, R14, "-")</f>
        <v>4.5</v>
      </c>
      <c r="S134" s="12">
        <f>IF(squadre!S14=0, S14, "-")</f>
        <v>5.5</v>
      </c>
      <c r="T134" s="12">
        <f>IF(squadre!T14=0, T14, "-")</f>
        <v>6.5</v>
      </c>
      <c r="U134" s="12" t="str">
        <f>IF(squadre!U14=0, U14, "-")</f>
        <v>-</v>
      </c>
      <c r="V134" s="12">
        <f>IF(squadre!V14=0, V14, "-")</f>
        <v>5</v>
      </c>
      <c r="AB134" s="11">
        <v>12</v>
      </c>
      <c r="AC134" s="12" t="str">
        <f>IF(squadre!BC14="0v", C14, "-")</f>
        <v>-</v>
      </c>
      <c r="AD134" s="12" t="str">
        <f>IF(squadre!BD14="0v", D14, "-")</f>
        <v>-</v>
      </c>
      <c r="AE134" s="12" t="str">
        <f>IF(squadre!BE14="0v", E14, "-")</f>
        <v>-</v>
      </c>
      <c r="AF134" s="12" t="str">
        <f>IF(squadre!BF14="0v", F14, "-")</f>
        <v>-</v>
      </c>
      <c r="AG134" s="12" t="str">
        <f>IF(squadre!BG14="0v", G14, "-")</f>
        <v>-</v>
      </c>
      <c r="AH134" s="12">
        <f>IF(squadre!BH14="0v", H14, "-")</f>
        <v>6</v>
      </c>
      <c r="AI134" s="12" t="str">
        <f>IF(squadre!BI14="0v", I14, "-")</f>
        <v>-</v>
      </c>
      <c r="AJ134" s="12" t="str">
        <f>IF(squadre!BJ14="0v", J14, "-")</f>
        <v>-</v>
      </c>
      <c r="AK134" s="12">
        <f>IF(squadre!BK14="0v", K14, "-")</f>
        <v>6</v>
      </c>
      <c r="AL134" s="12" t="str">
        <f>IF(squadre!BL14="0v", L14, "-")</f>
        <v>-</v>
      </c>
      <c r="AM134" s="12" t="str">
        <f>IF(squadre!BM14="0v", M14, "-")</f>
        <v>-</v>
      </c>
      <c r="AN134" s="12">
        <f>IF(squadre!BN14="0v", N14, "-")</f>
        <v>6.5</v>
      </c>
      <c r="AO134" s="12" t="str">
        <f>IF(squadre!BO14="0v", O14, "-")</f>
        <v>-</v>
      </c>
      <c r="AP134" s="12" t="str">
        <f>IF(squadre!BP14="0v", P14, "-")</f>
        <v>-</v>
      </c>
      <c r="AQ134" s="12" t="str">
        <f>IF(squadre!BQ14="0v", Q14, "-")</f>
        <v>-</v>
      </c>
      <c r="AR134" s="12" t="str">
        <f>IF(squadre!BR14="0v", R14, "-")</f>
        <v>-</v>
      </c>
      <c r="AS134" s="12" t="str">
        <f>IF(squadre!BS14="0v", S14, "-")</f>
        <v>-</v>
      </c>
      <c r="AT134" s="12" t="str">
        <f>IF(squadre!BT14="0v", T14, "-")</f>
        <v>-</v>
      </c>
      <c r="AU134" s="12" t="str">
        <f>IF(squadre!BU14="0v", U14, "-")</f>
        <v>-</v>
      </c>
      <c r="AV134" s="12" t="str">
        <f>IF(squadre!BV14="0v", V14, "-")</f>
        <v>-</v>
      </c>
      <c r="AY134" s="11">
        <v>12</v>
      </c>
      <c r="AZ134" s="12" t="str">
        <f>IF(squadre!BC13="0p", C13, "-")</f>
        <v>-</v>
      </c>
      <c r="BA134" s="12" t="str">
        <f>IF(squadre!BD14="0p", D14, "-")</f>
        <v>-</v>
      </c>
      <c r="BB134" s="12" t="str">
        <f>IF(squadre!BE14="0p", E14, "-")</f>
        <v>-</v>
      </c>
      <c r="BC134" s="12">
        <f>IF(squadre!BF14="0p", F14, "-")</f>
        <v>7</v>
      </c>
      <c r="BD134" s="12" t="str">
        <f>IF(squadre!BG14="0p", G14, "-")</f>
        <v>-</v>
      </c>
      <c r="BE134" s="12" t="str">
        <f>IF(squadre!BH14="0p", H14, "-")</f>
        <v>-</v>
      </c>
      <c r="BF134" s="12" t="str">
        <f>IF(squadre!BI14="0p", I14, "-")</f>
        <v>-</v>
      </c>
      <c r="BG134" s="12" t="str">
        <f>IF(squadre!BJ14="0p", J14, "-")</f>
        <v>-</v>
      </c>
      <c r="BH134" s="12" t="str">
        <f>IF(squadre!BK14="0p", K14, "-")</f>
        <v>-</v>
      </c>
      <c r="BI134" s="12" t="str">
        <f>IF(squadre!BL14="0p", L14, "-")</f>
        <v>-</v>
      </c>
      <c r="BJ134" s="12" t="str">
        <f>IF(squadre!BM14="0p", M14, "-")</f>
        <v>-</v>
      </c>
      <c r="BK134" s="12" t="str">
        <f>IF(squadre!BN14="0p", N14, "-")</f>
        <v>-</v>
      </c>
      <c r="BL134" s="12" t="str">
        <f>IF(squadre!BO14="0p", O14, "-")</f>
        <v>-</v>
      </c>
      <c r="BM134" s="12" t="str">
        <f>IF(squadre!BP14="0p", P14, "-")</f>
        <v>-</v>
      </c>
      <c r="BN134" s="12" t="str">
        <f>IF(squadre!BQ14="0p", Q14, "-")</f>
        <v>-</v>
      </c>
      <c r="BO134" s="12" t="str">
        <f>IF(squadre!BR14="0p", R14, "-")</f>
        <v>-</v>
      </c>
      <c r="BP134" s="12" t="str">
        <f>IF(squadre!BS14="0p", S14, "-")</f>
        <v>-</v>
      </c>
      <c r="BQ134" s="12">
        <f>IF(squadre!BT14="0p", T14, "-")</f>
        <v>6.5</v>
      </c>
      <c r="BR134" s="12" t="str">
        <f>IF(squadre!BU14="0p", U14, "-")</f>
        <v>-</v>
      </c>
      <c r="BS134" s="12">
        <f>IF(squadre!BV14="0p", V14, "-")</f>
        <v>5</v>
      </c>
      <c r="BV134" s="11">
        <v>12</v>
      </c>
      <c r="BW134" s="12" t="str">
        <f>IF(squadre!BC14="0s", C14, "-")</f>
        <v>-</v>
      </c>
      <c r="BX134" s="12">
        <f>IF(squadre!BD14="0s", D14, "-")</f>
        <v>5.5</v>
      </c>
      <c r="BY134" s="12" t="str">
        <f>IF(squadre!BE14="0s", E14, "-")</f>
        <v>-</v>
      </c>
      <c r="BZ134" s="12" t="str">
        <f>IF(squadre!BF14="0s", F14, "-")</f>
        <v>-</v>
      </c>
      <c r="CA134" s="12" t="str">
        <f>IF(squadre!BG14="0s", G14, "-")</f>
        <v>-</v>
      </c>
      <c r="CB134" s="12" t="str">
        <f>IF(squadre!BH14="0s", H14, "-")</f>
        <v>-</v>
      </c>
      <c r="CC134" s="12" t="str">
        <f>IF(squadre!BI14="0s", I14, "-")</f>
        <v>-</v>
      </c>
      <c r="CD134" s="12">
        <f>IF(squadre!BJ14="0s", J14, "-")</f>
        <v>6</v>
      </c>
      <c r="CE134" s="12" t="str">
        <f>IF(squadre!BK14="0s", K14, "-")</f>
        <v>-</v>
      </c>
      <c r="CF134" s="12" t="str">
        <f>IF(squadre!BL14="0s", L14, "-")</f>
        <v>-</v>
      </c>
      <c r="CG134" s="12" t="str">
        <f>IF(squadre!BM14="0s", M14, "-")</f>
        <v>-</v>
      </c>
      <c r="CH134" s="12" t="str">
        <f>IF(squadre!BN14="0s", N14, "-")</f>
        <v>-</v>
      </c>
      <c r="CI134" s="12" t="str">
        <f>IF(squadre!BO14="0s", O14, "-")</f>
        <v>-</v>
      </c>
      <c r="CJ134" s="12" t="str">
        <f>IF(squadre!BP14="0s", P14, "-")</f>
        <v>-</v>
      </c>
      <c r="CK134" s="12" t="str">
        <f>IF(squadre!BQ14="0s", Q14, "-")</f>
        <v>-</v>
      </c>
      <c r="CL134" s="12">
        <f>IF(squadre!BR14="0s", R14, "-")</f>
        <v>4.5</v>
      </c>
      <c r="CM134" s="12">
        <f>IF(squadre!BS14="0s", S14, "-")</f>
        <v>5.5</v>
      </c>
      <c r="CN134" s="12" t="str">
        <f>IF(squadre!BT14="0s", T14, "-")</f>
        <v>-</v>
      </c>
      <c r="CO134" s="12" t="str">
        <f>IF(squadre!BU14="0s", U14, "-")</f>
        <v>-</v>
      </c>
      <c r="CP134" s="12" t="str">
        <f>IF(squadre!BV14="0s", V14, "-")</f>
        <v>-</v>
      </c>
    </row>
    <row r="135" spans="2:94" x14ac:dyDescent="0.25">
      <c r="B135" s="11">
        <v>13</v>
      </c>
      <c r="C135" s="12">
        <f>IF(squadre!C15=0, C15, "-")</f>
        <v>5</v>
      </c>
      <c r="D135" s="12" t="str">
        <f>IF(squadre!D15=0, D15, "-")</f>
        <v>-</v>
      </c>
      <c r="E135" s="12">
        <f>IF(squadre!E15=0, E15, "-")</f>
        <v>7.5</v>
      </c>
      <c r="F135" s="12" t="str">
        <f>IF(squadre!F15=0, F15, "-")</f>
        <v>-</v>
      </c>
      <c r="G135" s="12">
        <f>IF(squadre!G15=0, G15, "-")</f>
        <v>6</v>
      </c>
      <c r="H135" s="12" t="str">
        <f>IF(squadre!H15=0, H15, "-")</f>
        <v>-</v>
      </c>
      <c r="I135" s="12">
        <f>IF(squadre!I15=0, I15, "-")</f>
        <v>6.5</v>
      </c>
      <c r="J135" s="12" t="str">
        <f>IF(squadre!J15=0, J15, "-")</f>
        <v>-</v>
      </c>
      <c r="K135" s="12" t="str">
        <f>IF(squadre!K15=0, K15, "-")</f>
        <v>-</v>
      </c>
      <c r="L135" s="12">
        <f>IF(squadre!L15=0, L15, "-")</f>
        <v>8</v>
      </c>
      <c r="M135" s="12">
        <f>IF(squadre!M15=0, M15, "-")</f>
        <v>5</v>
      </c>
      <c r="N135" s="12" t="str">
        <f>IF(squadre!N15=0, N15, "-")</f>
        <v>-</v>
      </c>
      <c r="O135" s="12">
        <f>IF(squadre!O15=0, O15, "-")</f>
        <v>5</v>
      </c>
      <c r="P135" s="12">
        <f>IF(squadre!P15=0, P15, "-")</f>
        <v>6</v>
      </c>
      <c r="Q135" s="12">
        <f>IF(squadre!Q15=0, Q15, "-")</f>
        <v>7</v>
      </c>
      <c r="R135" s="12" t="str">
        <f>IF(squadre!R15=0, R15, "-")</f>
        <v>-</v>
      </c>
      <c r="S135" s="12" t="str">
        <f>IF(squadre!S15=0, S15, "-")</f>
        <v>-</v>
      </c>
      <c r="T135" s="12" t="str">
        <f>IF(squadre!T15=0, T15, "-")</f>
        <v>-</v>
      </c>
      <c r="U135" s="12">
        <f>IF(squadre!U15=0, U15, "-")</f>
        <v>6</v>
      </c>
      <c r="V135" s="12" t="str">
        <f>IF(squadre!V15=0, V15, "-")</f>
        <v>-</v>
      </c>
      <c r="AB135" s="11">
        <v>13</v>
      </c>
      <c r="AC135" s="12" t="str">
        <f>IF(squadre!BC15="0v", C15, "-")</f>
        <v>-</v>
      </c>
      <c r="AD135" s="12" t="str">
        <f>IF(squadre!BD15="0v", D15, "-")</f>
        <v>-</v>
      </c>
      <c r="AE135" s="12" t="str">
        <f>IF(squadre!BE15="0v", E15, "-")</f>
        <v>-</v>
      </c>
      <c r="AF135" s="12" t="str">
        <f>IF(squadre!BF15="0v", F15, "-")</f>
        <v>-</v>
      </c>
      <c r="AG135" s="12" t="str">
        <f>IF(squadre!BG15="0v", G15, "-")</f>
        <v>-</v>
      </c>
      <c r="AH135" s="12" t="str">
        <f>IF(squadre!BH15="0v", H15, "-")</f>
        <v>-</v>
      </c>
      <c r="AI135" s="12" t="str">
        <f>IF(squadre!BI15="0v", I15, "-")</f>
        <v>-</v>
      </c>
      <c r="AJ135" s="12" t="str">
        <f>IF(squadre!BJ15="0v", J15, "-")</f>
        <v>-</v>
      </c>
      <c r="AK135" s="12" t="str">
        <f>IF(squadre!BK15="0v", K15, "-")</f>
        <v>-</v>
      </c>
      <c r="AL135" s="12" t="str">
        <f>IF(squadre!BL15="0v", L15, "-")</f>
        <v>-</v>
      </c>
      <c r="AM135" s="12" t="str">
        <f>IF(squadre!BM15="0v", M15, "-")</f>
        <v>-</v>
      </c>
      <c r="AN135" s="12" t="str">
        <f>IF(squadre!BN15="0v", N15, "-")</f>
        <v>-</v>
      </c>
      <c r="AO135" s="12" t="str">
        <f>IF(squadre!BO15="0v", O15, "-")</f>
        <v>-</v>
      </c>
      <c r="AP135" s="12" t="str">
        <f>IF(squadre!BP15="0v", P15, "-")</f>
        <v>-</v>
      </c>
      <c r="AQ135" s="12" t="str">
        <f>IF(squadre!BQ15="0v", Q15, "-")</f>
        <v>-</v>
      </c>
      <c r="AR135" s="12" t="str">
        <f>IF(squadre!BR15="0v", R15, "-")</f>
        <v>-</v>
      </c>
      <c r="AS135" s="12" t="str">
        <f>IF(squadre!BS15="0v", S15, "-")</f>
        <v>-</v>
      </c>
      <c r="AT135" s="12" t="str">
        <f>IF(squadre!BT15="0v", T15, "-")</f>
        <v>-</v>
      </c>
      <c r="AU135" s="12" t="str">
        <f>IF(squadre!BU15="0v", U15, "-")</f>
        <v>-</v>
      </c>
      <c r="AV135" s="12" t="str">
        <f>IF(squadre!BV15="0v", V15, "-")</f>
        <v>-</v>
      </c>
      <c r="AY135" s="11">
        <v>13</v>
      </c>
      <c r="AZ135" s="12" t="str">
        <f>IF(squadre!BC14="0p", C14, "-")</f>
        <v>-</v>
      </c>
      <c r="BA135" s="12" t="str">
        <f>IF(squadre!BD15="0p", D15, "-")</f>
        <v>-</v>
      </c>
      <c r="BB135" s="12">
        <f>IF(squadre!BE15="0p", E15, "-")</f>
        <v>7.5</v>
      </c>
      <c r="BC135" s="12" t="str">
        <f>IF(squadre!BF15="0p", F15, "-")</f>
        <v>-</v>
      </c>
      <c r="BD135" s="12" t="str">
        <f>IF(squadre!BG15="0p", G15, "-")</f>
        <v>-</v>
      </c>
      <c r="BE135" s="12" t="str">
        <f>IF(squadre!BH15="0p", H15, "-")</f>
        <v>-</v>
      </c>
      <c r="BF135" s="12" t="str">
        <f>IF(squadre!BI15="0p", I15, "-")</f>
        <v>-</v>
      </c>
      <c r="BG135" s="12" t="str">
        <f>IF(squadre!BJ15="0p", J15, "-")</f>
        <v>-</v>
      </c>
      <c r="BH135" s="12" t="str">
        <f>IF(squadre!BK15="0p", K15, "-")</f>
        <v>-</v>
      </c>
      <c r="BI135" s="12">
        <f>IF(squadre!BL15="0p", L15, "-")</f>
        <v>8</v>
      </c>
      <c r="BJ135" s="12">
        <f>IF(squadre!BM15="0p", M15, "-")</f>
        <v>5</v>
      </c>
      <c r="BK135" s="12" t="str">
        <f>IF(squadre!BN15="0p", N15, "-")</f>
        <v>-</v>
      </c>
      <c r="BL135" s="12" t="str">
        <f>IF(squadre!BO15="0p", O15, "-")</f>
        <v>-</v>
      </c>
      <c r="BM135" s="12">
        <f>IF(squadre!BP15="0p", P15, "-")</f>
        <v>6</v>
      </c>
      <c r="BN135" s="12" t="str">
        <f>IF(squadre!BQ15="0p", Q15, "-")</f>
        <v>-</v>
      </c>
      <c r="BO135" s="12" t="str">
        <f>IF(squadre!BR15="0p", R15, "-")</f>
        <v>-</v>
      </c>
      <c r="BP135" s="12" t="str">
        <f>IF(squadre!BS15="0p", S15, "-")</f>
        <v>-</v>
      </c>
      <c r="BQ135" s="12" t="str">
        <f>IF(squadre!BT15="0p", T15, "-")</f>
        <v>-</v>
      </c>
      <c r="BR135" s="12" t="str">
        <f>IF(squadre!BU15="0p", U15, "-")</f>
        <v>-</v>
      </c>
      <c r="BS135" s="12" t="str">
        <f>IF(squadre!BV15="0p", V15, "-")</f>
        <v>-</v>
      </c>
      <c r="BV135" s="11">
        <v>13</v>
      </c>
      <c r="BW135" s="12">
        <f>IF(squadre!BC15="0s", C15, "-")</f>
        <v>5</v>
      </c>
      <c r="BX135" s="12" t="str">
        <f>IF(squadre!BD15="0s", D15, "-")</f>
        <v>-</v>
      </c>
      <c r="BY135" s="12" t="str">
        <f>IF(squadre!BE15="0s", E15, "-")</f>
        <v>-</v>
      </c>
      <c r="BZ135" s="12" t="str">
        <f>IF(squadre!BF15="0s", F15, "-")</f>
        <v>-</v>
      </c>
      <c r="CA135" s="12">
        <f>IF(squadre!BG15="0s", G15, "-")</f>
        <v>6</v>
      </c>
      <c r="CB135" s="12" t="str">
        <f>IF(squadre!BH15="0s", H15, "-")</f>
        <v>-</v>
      </c>
      <c r="CC135" s="12">
        <f>IF(squadre!BI15="0s", I15, "-")</f>
        <v>6.5</v>
      </c>
      <c r="CD135" s="12" t="str">
        <f>IF(squadre!BJ15="0s", J15, "-")</f>
        <v>-</v>
      </c>
      <c r="CE135" s="12" t="str">
        <f>IF(squadre!BK15="0s", K15, "-")</f>
        <v>-</v>
      </c>
      <c r="CF135" s="12" t="str">
        <f>IF(squadre!BL15="0s", L15, "-")</f>
        <v>-</v>
      </c>
      <c r="CG135" s="12" t="str">
        <f>IF(squadre!BM15="0s", M15, "-")</f>
        <v>-</v>
      </c>
      <c r="CH135" s="12" t="str">
        <f>IF(squadre!BN15="0s", N15, "-")</f>
        <v>-</v>
      </c>
      <c r="CI135" s="12">
        <f>IF(squadre!BO15="0s", O15, "-")</f>
        <v>5</v>
      </c>
      <c r="CJ135" s="12" t="str">
        <f>IF(squadre!BP15="0s", P15, "-")</f>
        <v>-</v>
      </c>
      <c r="CK135" s="12">
        <f>IF(squadre!BQ15="0s", Q15, "-")</f>
        <v>7</v>
      </c>
      <c r="CL135" s="12" t="str">
        <f>IF(squadre!BR15="0s", R15, "-")</f>
        <v>-</v>
      </c>
      <c r="CM135" s="12" t="str">
        <f>IF(squadre!BS15="0s", S15, "-")</f>
        <v>-</v>
      </c>
      <c r="CN135" s="12" t="str">
        <f>IF(squadre!BT15="0s", T15, "-")</f>
        <v>-</v>
      </c>
      <c r="CO135" s="12">
        <f>IF(squadre!BU15="0s", U15, "-")</f>
        <v>6</v>
      </c>
      <c r="CP135" s="12" t="str">
        <f>IF(squadre!BV15="0s", V15, "-")</f>
        <v>-</v>
      </c>
    </row>
    <row r="136" spans="2:94" x14ac:dyDescent="0.25">
      <c r="B136" s="11">
        <v>14</v>
      </c>
      <c r="C136" s="12" t="str">
        <f>IF(squadre!C16=0, C16, "-")</f>
        <v>-</v>
      </c>
      <c r="D136" s="12">
        <f>IF(squadre!D16=0, D16, "-")</f>
        <v>6</v>
      </c>
      <c r="E136" s="12" t="str">
        <f>IF(squadre!E16=0, E16, "-")</f>
        <v>-</v>
      </c>
      <c r="F136" s="12">
        <f>IF(squadre!F16=0, F16, "-")</f>
        <v>6</v>
      </c>
      <c r="G136" s="12" t="str">
        <f>IF(squadre!G16=0, G16, "-")</f>
        <v>-</v>
      </c>
      <c r="H136" s="12">
        <f>IF(squadre!H16=0, H16, "-")</f>
        <v>5.5</v>
      </c>
      <c r="I136" s="12">
        <f>IF(squadre!I16=0, I16, "-")</f>
        <v>7.5</v>
      </c>
      <c r="J136" s="12">
        <f>IF(squadre!J16=0, J16, "-")</f>
        <v>6.5</v>
      </c>
      <c r="K136" s="12">
        <f>IF(squadre!K16=0, K16, "-")</f>
        <v>6</v>
      </c>
      <c r="L136" s="12" t="str">
        <f>IF(squadre!L16=0, L16, "-")</f>
        <v>-</v>
      </c>
      <c r="M136" s="12" t="str">
        <f>IF(squadre!M16=0, M16, "-")</f>
        <v>-</v>
      </c>
      <c r="N136" s="12">
        <f>IF(squadre!N16=0, N16, "-")</f>
        <v>6</v>
      </c>
      <c r="O136" s="12" t="str">
        <f>IF(squadre!O16=0, O16, "-")</f>
        <v>-</v>
      </c>
      <c r="P136" s="12" t="str">
        <f>IF(squadre!P16=0, P16, "-")</f>
        <v>-</v>
      </c>
      <c r="Q136" s="12" t="str">
        <f>IF(squadre!Q16=0, Q16, "-")</f>
        <v>-</v>
      </c>
      <c r="R136" s="12">
        <f>IF(squadre!R16=0, R16, "-")</f>
        <v>6</v>
      </c>
      <c r="S136" s="12" t="str">
        <f>IF(squadre!S16=0, S16, "-")</f>
        <v>-</v>
      </c>
      <c r="T136" s="12">
        <f>IF(squadre!T16=0, T16, "-")</f>
        <v>6</v>
      </c>
      <c r="U136" s="12" t="str">
        <f>IF(squadre!U16=0, U16, "-")</f>
        <v>-</v>
      </c>
      <c r="V136" s="12">
        <f>IF(squadre!V16=0, V16, "-")</f>
        <v>6.5</v>
      </c>
      <c r="AB136" s="11">
        <v>14</v>
      </c>
      <c r="AC136" s="12" t="str">
        <f>IF(squadre!BC16="0v", C16, "-")</f>
        <v>-</v>
      </c>
      <c r="AD136" s="12" t="str">
        <f>IF(squadre!BD16="0v", D16, "-")</f>
        <v>-</v>
      </c>
      <c r="AE136" s="12" t="str">
        <f>IF(squadre!BE16="0v", E16, "-")</f>
        <v>-</v>
      </c>
      <c r="AF136" s="12" t="str">
        <f>IF(squadre!BF16="0v", F16, "-")</f>
        <v>-</v>
      </c>
      <c r="AG136" s="12" t="str">
        <f>IF(squadre!BG16="0v", G16, "-")</f>
        <v>-</v>
      </c>
      <c r="AH136" s="12" t="str">
        <f>IF(squadre!BH16="0v", H16, "-")</f>
        <v>-</v>
      </c>
      <c r="AI136" s="12">
        <f>IF(squadre!BI16="0v", I16, "-")</f>
        <v>7.5</v>
      </c>
      <c r="AJ136" s="12" t="str">
        <f>IF(squadre!BJ16="0v", J16, "-")</f>
        <v>-</v>
      </c>
      <c r="AK136" s="12" t="str">
        <f>IF(squadre!BK16="0v", K16, "-")</f>
        <v>-</v>
      </c>
      <c r="AL136" s="12" t="str">
        <f>IF(squadre!BL16="0v", L16, "-")</f>
        <v>-</v>
      </c>
      <c r="AM136" s="12" t="str">
        <f>IF(squadre!BM16="0v", M16, "-")</f>
        <v>-</v>
      </c>
      <c r="AN136" s="12">
        <f>IF(squadre!BN16="0v", N16, "-")</f>
        <v>6</v>
      </c>
      <c r="AO136" s="12" t="str">
        <f>IF(squadre!BO16="0v", O16, "-")</f>
        <v>-</v>
      </c>
      <c r="AP136" s="12" t="str">
        <f>IF(squadre!BP16="0v", P16, "-")</f>
        <v>-</v>
      </c>
      <c r="AQ136" s="12" t="str">
        <f>IF(squadre!BQ16="0v", Q16, "-")</f>
        <v>-</v>
      </c>
      <c r="AR136" s="12">
        <f>IF(squadre!BR16="0v", R16, "-")</f>
        <v>6</v>
      </c>
      <c r="AS136" s="12" t="str">
        <f>IF(squadre!BS16="0v", S16, "-")</f>
        <v>-</v>
      </c>
      <c r="AT136" s="12" t="str">
        <f>IF(squadre!BT16="0v", T16, "-")</f>
        <v>-</v>
      </c>
      <c r="AU136" s="12" t="str">
        <f>IF(squadre!BU16="0v", U16, "-")</f>
        <v>-</v>
      </c>
      <c r="AV136" s="12" t="str">
        <f>IF(squadre!BV16="0v", V16, "-")</f>
        <v>-</v>
      </c>
      <c r="AY136" s="11">
        <v>14</v>
      </c>
      <c r="AZ136" s="12" t="str">
        <f>IF(squadre!BC15="0p", C15, "-")</f>
        <v>-</v>
      </c>
      <c r="BA136" s="12" t="str">
        <f>IF(squadre!BD16="0p", D16, "-")</f>
        <v>-</v>
      </c>
      <c r="BB136" s="12" t="str">
        <f>IF(squadre!BE16="0p", E16, "-")</f>
        <v>-</v>
      </c>
      <c r="BC136" s="12" t="str">
        <f>IF(squadre!BF16="0p", F16, "-")</f>
        <v>-</v>
      </c>
      <c r="BD136" s="12" t="str">
        <f>IF(squadre!BG16="0p", G16, "-")</f>
        <v>-</v>
      </c>
      <c r="BE136" s="12">
        <f>IF(squadre!BH16="0p", H16, "-")</f>
        <v>5.5</v>
      </c>
      <c r="BF136" s="12" t="str">
        <f>IF(squadre!BI16="0p", I16, "-")</f>
        <v>-</v>
      </c>
      <c r="BG136" s="12" t="str">
        <f>IF(squadre!BJ16="0p", J16, "-")</f>
        <v>-</v>
      </c>
      <c r="BH136" s="12" t="str">
        <f>IF(squadre!BK16="0p", K16, "-")</f>
        <v>-</v>
      </c>
      <c r="BI136" s="12" t="str">
        <f>IF(squadre!BL16="0p", L16, "-")</f>
        <v>-</v>
      </c>
      <c r="BJ136" s="12" t="str">
        <f>IF(squadre!BM16="0p", M16, "-")</f>
        <v>-</v>
      </c>
      <c r="BK136" s="12" t="str">
        <f>IF(squadre!BN16="0p", N16, "-")</f>
        <v>-</v>
      </c>
      <c r="BL136" s="12" t="str">
        <f>IF(squadre!BO16="0p", O16, "-")</f>
        <v>-</v>
      </c>
      <c r="BM136" s="12" t="str">
        <f>IF(squadre!BP16="0p", P16, "-")</f>
        <v>-</v>
      </c>
      <c r="BN136" s="12" t="str">
        <f>IF(squadre!BQ16="0p", Q16, "-")</f>
        <v>-</v>
      </c>
      <c r="BO136" s="12" t="str">
        <f>IF(squadre!BR16="0p", R16, "-")</f>
        <v>-</v>
      </c>
      <c r="BP136" s="12" t="str">
        <f>IF(squadre!BS16="0p", S16, "-")</f>
        <v>-</v>
      </c>
      <c r="BQ136" s="12">
        <f>IF(squadre!BT16="0p", T16, "-")</f>
        <v>6</v>
      </c>
      <c r="BR136" s="12" t="str">
        <f>IF(squadre!BU16="0p", U16, "-")</f>
        <v>-</v>
      </c>
      <c r="BS136" s="12" t="str">
        <f>IF(squadre!BV16="0p", V16, "-")</f>
        <v>-</v>
      </c>
      <c r="BV136" s="11">
        <v>14</v>
      </c>
      <c r="BW136" s="12" t="str">
        <f>IF(squadre!BC16="0s", C16, "-")</f>
        <v>-</v>
      </c>
      <c r="BX136" s="12">
        <f>IF(squadre!BD16="0s", D16, "-")</f>
        <v>6</v>
      </c>
      <c r="BY136" s="12" t="str">
        <f>IF(squadre!BE16="0s", E16, "-")</f>
        <v>-</v>
      </c>
      <c r="BZ136" s="12">
        <f>IF(squadre!BF16="0s", F16, "-")</f>
        <v>6</v>
      </c>
      <c r="CA136" s="12" t="str">
        <f>IF(squadre!BG16="0s", G16, "-")</f>
        <v>-</v>
      </c>
      <c r="CB136" s="12" t="str">
        <f>IF(squadre!BH16="0s", H16, "-")</f>
        <v>-</v>
      </c>
      <c r="CC136" s="12" t="str">
        <f>IF(squadre!BI16="0s", I16, "-")</f>
        <v>-</v>
      </c>
      <c r="CD136" s="12">
        <f>IF(squadre!BJ16="0s", J16, "-")</f>
        <v>6.5</v>
      </c>
      <c r="CE136" s="12">
        <f>IF(squadre!BK16="0s", K16, "-")</f>
        <v>6</v>
      </c>
      <c r="CF136" s="12" t="str">
        <f>IF(squadre!BL16="0s", L16, "-")</f>
        <v>-</v>
      </c>
      <c r="CG136" s="12" t="str">
        <f>IF(squadre!BM16="0s", M16, "-")</f>
        <v>-</v>
      </c>
      <c r="CH136" s="12" t="str">
        <f>IF(squadre!BN16="0s", N16, "-")</f>
        <v>-</v>
      </c>
      <c r="CI136" s="12" t="str">
        <f>IF(squadre!BO16="0s", O16, "-")</f>
        <v>-</v>
      </c>
      <c r="CJ136" s="12" t="str">
        <f>IF(squadre!BP16="0s", P16, "-")</f>
        <v>-</v>
      </c>
      <c r="CK136" s="12" t="str">
        <f>IF(squadre!BQ16="0s", Q16, "-")</f>
        <v>-</v>
      </c>
      <c r="CL136" s="12" t="str">
        <f>IF(squadre!BR16="0s", R16, "-")</f>
        <v>-</v>
      </c>
      <c r="CM136" s="12" t="str">
        <f>IF(squadre!BS16="0s", S16, "-")</f>
        <v>-</v>
      </c>
      <c r="CN136" s="12" t="str">
        <f>IF(squadre!BT16="0s", T16, "-")</f>
        <v>-</v>
      </c>
      <c r="CO136" s="12" t="str">
        <f>IF(squadre!BU16="0s", U16, "-")</f>
        <v>-</v>
      </c>
      <c r="CP136" s="12">
        <f>IF(squadre!BV16="0s", V16, "-")</f>
        <v>6.5</v>
      </c>
    </row>
    <row r="137" spans="2:94" x14ac:dyDescent="0.25">
      <c r="B137" s="11">
        <v>15</v>
      </c>
      <c r="C137" s="12">
        <f>IF(squadre!C17=0, C17, "-")</f>
        <v>6</v>
      </c>
      <c r="D137" s="12" t="str">
        <f>IF(squadre!D17=0, D17, "-")</f>
        <v>-</v>
      </c>
      <c r="E137" s="12">
        <f>IF(squadre!E17=0, E17, "-")</f>
        <v>5.5</v>
      </c>
      <c r="F137" s="12" t="str">
        <f>IF(squadre!F17=0, F17, "-")</f>
        <v>-</v>
      </c>
      <c r="G137" s="12">
        <f>IF(squadre!G17=0, G17, "-")</f>
        <v>6</v>
      </c>
      <c r="H137" s="12" t="str">
        <f>IF(squadre!H17=0, H17, "-")</f>
        <v>-</v>
      </c>
      <c r="I137" s="12" t="str">
        <f>IF(squadre!I17=0, I17, "-")</f>
        <v>-</v>
      </c>
      <c r="J137" s="12" t="str">
        <f>IF(squadre!J17=0, J17, "-")</f>
        <v>-</v>
      </c>
      <c r="K137" s="12" t="str">
        <f>IF(squadre!K17=0, K17, "-")</f>
        <v>-</v>
      </c>
      <c r="L137" s="12" t="str">
        <f>IF(squadre!L17=0, L17, "-")</f>
        <v>-</v>
      </c>
      <c r="M137" s="12">
        <f>IF(squadre!M17=0, M17, "-")</f>
        <v>6</v>
      </c>
      <c r="N137" s="12" t="str">
        <f>IF(squadre!N17=0, N17, "-")</f>
        <v>-</v>
      </c>
      <c r="O137" s="12">
        <f>IF(squadre!O17=0, O17, "-")</f>
        <v>6</v>
      </c>
      <c r="P137" s="12">
        <f>IF(squadre!P17=0, P17, "-")</f>
        <v>6</v>
      </c>
      <c r="Q137" s="12">
        <f>IF(squadre!Q17=0, Q17, "-")</f>
        <v>5.5</v>
      </c>
      <c r="R137" s="12">
        <f>IF(squadre!R17=0, R17, "-")</f>
        <v>6</v>
      </c>
      <c r="S137" s="12">
        <f>IF(squadre!S17=0, S17, "-")</f>
        <v>6</v>
      </c>
      <c r="T137" s="12" t="str">
        <f>IF(squadre!T17=0, T17, "-")</f>
        <v>-</v>
      </c>
      <c r="U137" s="12">
        <f>IF(squadre!U17=0, U17, "-")</f>
        <v>6</v>
      </c>
      <c r="V137" s="12" t="str">
        <f>IF(squadre!V17=0, V17, "-")</f>
        <v>-</v>
      </c>
      <c r="AB137" s="11">
        <v>15</v>
      </c>
      <c r="AC137" s="12" t="str">
        <f>IF(squadre!BC17="0v", C17, "-")</f>
        <v>-</v>
      </c>
      <c r="AD137" s="12" t="str">
        <f>IF(squadre!BD17="0v", D17, "-")</f>
        <v>-</v>
      </c>
      <c r="AE137" s="12" t="str">
        <f>IF(squadre!BE17="0v", E17, "-")</f>
        <v>-</v>
      </c>
      <c r="AF137" s="12" t="str">
        <f>IF(squadre!BF17="0v", F17, "-")</f>
        <v>-</v>
      </c>
      <c r="AG137" s="12">
        <f>IF(squadre!BG17="0v", G17, "-")</f>
        <v>6</v>
      </c>
      <c r="AH137" s="12" t="str">
        <f>IF(squadre!BH17="0v", H17, "-")</f>
        <v>-</v>
      </c>
      <c r="AI137" s="12" t="str">
        <f>IF(squadre!BI17="0v", I17, "-")</f>
        <v>-</v>
      </c>
      <c r="AJ137" s="12" t="str">
        <f>IF(squadre!BJ17="0v", J17, "-")</f>
        <v>-</v>
      </c>
      <c r="AK137" s="12" t="str">
        <f>IF(squadre!BK17="0v", K17, "-")</f>
        <v>-</v>
      </c>
      <c r="AL137" s="12" t="str">
        <f>IF(squadre!BL17="0v", L17, "-")</f>
        <v>-</v>
      </c>
      <c r="AM137" s="12">
        <f>IF(squadre!BM17="0v", M17, "-")</f>
        <v>6</v>
      </c>
      <c r="AN137" s="12" t="str">
        <f>IF(squadre!BN17="0v", N17, "-")</f>
        <v>-</v>
      </c>
      <c r="AO137" s="12" t="str">
        <f>IF(squadre!BO17="0v", O17, "-")</f>
        <v>-</v>
      </c>
      <c r="AP137" s="12" t="str">
        <f>IF(squadre!BP17="0v", P17, "-")</f>
        <v>-</v>
      </c>
      <c r="AQ137" s="12" t="str">
        <f>IF(squadre!BQ17="0v", Q17, "-")</f>
        <v>-</v>
      </c>
      <c r="AR137" s="12">
        <f>IF(squadre!BR17="0v", R17, "-")</f>
        <v>6</v>
      </c>
      <c r="AS137" s="12" t="str">
        <f>IF(squadre!BS17="0v", S17, "-")</f>
        <v>-</v>
      </c>
      <c r="AT137" s="12" t="str">
        <f>IF(squadre!BT17="0v", T17, "-")</f>
        <v>-</v>
      </c>
      <c r="AU137" s="12" t="str">
        <f>IF(squadre!BU17="0v", U17, "-")</f>
        <v>-</v>
      </c>
      <c r="AV137" s="12" t="str">
        <f>IF(squadre!BV17="0v", V17, "-")</f>
        <v>-</v>
      </c>
      <c r="AY137" s="11">
        <v>15</v>
      </c>
      <c r="AZ137" s="12" t="str">
        <f>IF(squadre!BC16="0p", C16, "-")</f>
        <v>-</v>
      </c>
      <c r="BA137" s="12" t="str">
        <f>IF(squadre!BD17="0p", D17, "-")</f>
        <v>-</v>
      </c>
      <c r="BB137" s="12" t="str">
        <f>IF(squadre!BE17="0p", E17, "-")</f>
        <v>-</v>
      </c>
      <c r="BC137" s="12" t="str">
        <f>IF(squadre!BF17="0p", F17, "-")</f>
        <v>-</v>
      </c>
      <c r="BD137" s="12" t="str">
        <f>IF(squadre!BG17="0p", G17, "-")</f>
        <v>-</v>
      </c>
      <c r="BE137" s="12" t="str">
        <f>IF(squadre!BH17="0p", H17, "-")</f>
        <v>-</v>
      </c>
      <c r="BF137" s="12" t="str">
        <f>IF(squadre!BI17="0p", I17, "-")</f>
        <v>-</v>
      </c>
      <c r="BG137" s="12" t="str">
        <f>IF(squadre!BJ17="0p", J17, "-")</f>
        <v>-</v>
      </c>
      <c r="BH137" s="12" t="str">
        <f>IF(squadre!BK17="0p", K17, "-")</f>
        <v>-</v>
      </c>
      <c r="BI137" s="12" t="str">
        <f>IF(squadre!BL17="0p", L17, "-")</f>
        <v>-</v>
      </c>
      <c r="BJ137" s="12" t="str">
        <f>IF(squadre!BM17="0p", M17, "-")</f>
        <v>-</v>
      </c>
      <c r="BK137" s="12" t="str">
        <f>IF(squadre!BN17="0p", N17, "-")</f>
        <v>-</v>
      </c>
      <c r="BL137" s="12" t="str">
        <f>IF(squadre!BO17="0p", O17, "-")</f>
        <v>-</v>
      </c>
      <c r="BM137" s="12" t="str">
        <f>IF(squadre!BP17="0p", P17, "-")</f>
        <v>-</v>
      </c>
      <c r="BN137" s="12" t="str">
        <f>IF(squadre!BQ17="0p", Q17, "-")</f>
        <v>-</v>
      </c>
      <c r="BO137" s="12" t="str">
        <f>IF(squadre!BR17="0p", R17, "-")</f>
        <v>-</v>
      </c>
      <c r="BP137" s="12">
        <f>IF(squadre!BS17="0p", S17, "-")</f>
        <v>6</v>
      </c>
      <c r="BQ137" s="12" t="str">
        <f>IF(squadre!BT17="0p", T17, "-")</f>
        <v>-</v>
      </c>
      <c r="BR137" s="12" t="str">
        <f>IF(squadre!BU17="0p", U17, "-")</f>
        <v>-</v>
      </c>
      <c r="BS137" s="12" t="str">
        <f>IF(squadre!BV17="0p", V17, "-")</f>
        <v>-</v>
      </c>
      <c r="BV137" s="11">
        <v>15</v>
      </c>
      <c r="BW137" s="12">
        <f>IF(squadre!BC17="0s", C17, "-")</f>
        <v>6</v>
      </c>
      <c r="BX137" s="12" t="str">
        <f>IF(squadre!BD17="0s", D17, "-")</f>
        <v>-</v>
      </c>
      <c r="BY137" s="12">
        <f>IF(squadre!BE17="0s", E17, "-")</f>
        <v>5.5</v>
      </c>
      <c r="BZ137" s="12" t="str">
        <f>IF(squadre!BF17="0s", F17, "-")</f>
        <v>-</v>
      </c>
      <c r="CA137" s="12" t="str">
        <f>IF(squadre!BG17="0s", G17, "-")</f>
        <v>-</v>
      </c>
      <c r="CB137" s="12" t="str">
        <f>IF(squadre!BH17="0s", H17, "-")</f>
        <v>-</v>
      </c>
      <c r="CC137" s="12" t="str">
        <f>IF(squadre!BI17="0s", I17, "-")</f>
        <v>-</v>
      </c>
      <c r="CD137" s="12" t="str">
        <f>IF(squadre!BJ17="0s", J17, "-")</f>
        <v>-</v>
      </c>
      <c r="CE137" s="12" t="str">
        <f>IF(squadre!BK17="0s", K17, "-")</f>
        <v>-</v>
      </c>
      <c r="CF137" s="12" t="str">
        <f>IF(squadre!BL17="0s", L17, "-")</f>
        <v>-</v>
      </c>
      <c r="CG137" s="12" t="str">
        <f>IF(squadre!BM17="0s", M17, "-")</f>
        <v>-</v>
      </c>
      <c r="CH137" s="12" t="str">
        <f>IF(squadre!BN17="0s", N17, "-")</f>
        <v>-</v>
      </c>
      <c r="CI137" s="12">
        <f>IF(squadre!BO17="0s", O17, "-")</f>
        <v>6</v>
      </c>
      <c r="CJ137" s="12">
        <f>IF(squadre!BP17="0s", P17, "-")</f>
        <v>6</v>
      </c>
      <c r="CK137" s="12">
        <f>IF(squadre!BQ17="0s", Q17, "-")</f>
        <v>5.5</v>
      </c>
      <c r="CL137" s="12" t="str">
        <f>IF(squadre!BR17="0s", R17, "-")</f>
        <v>-</v>
      </c>
      <c r="CM137" s="12" t="str">
        <f>IF(squadre!BS17="0s", S17, "-")</f>
        <v>-</v>
      </c>
      <c r="CN137" s="12" t="str">
        <f>IF(squadre!BT17="0s", T17, "-")</f>
        <v>-</v>
      </c>
      <c r="CO137" s="12">
        <f>IF(squadre!BU17="0s", U17, "-")</f>
        <v>6</v>
      </c>
      <c r="CP137" s="12" t="str">
        <f>IF(squadre!BV17="0s", V17, "-")</f>
        <v>-</v>
      </c>
    </row>
    <row r="138" spans="2:94" x14ac:dyDescent="0.25">
      <c r="B138" s="11">
        <v>16</v>
      </c>
      <c r="C138" s="12" t="str">
        <f>IF(squadre!C18=0, C18, "-")</f>
        <v>-</v>
      </c>
      <c r="D138" s="12" t="str">
        <f>IF(squadre!D18=0, D18, "-")</f>
        <v>-</v>
      </c>
      <c r="E138" s="12" t="str">
        <f>IF(squadre!E18=0, E18, "-")</f>
        <v>-</v>
      </c>
      <c r="F138" s="12">
        <f>IF(squadre!F18=0, F18, "-")</f>
        <v>6</v>
      </c>
      <c r="G138" s="12">
        <f>IF(squadre!G18=0, G18, "-")</f>
        <v>8.5</v>
      </c>
      <c r="H138" s="12">
        <f>IF(squadre!H18=0, H18, "-")</f>
        <v>5</v>
      </c>
      <c r="I138" s="12">
        <f>IF(squadre!I18=0, I18, "-")</f>
        <v>4.5</v>
      </c>
      <c r="J138" s="12" t="str">
        <f>IF(squadre!J18=0, J18, "-")</f>
        <v>-</v>
      </c>
      <c r="K138" s="12">
        <f>IF(squadre!K18=0, K18, "-")</f>
        <v>6</v>
      </c>
      <c r="L138" s="12">
        <f>IF(squadre!L18=0, L18, "-")</f>
        <v>6</v>
      </c>
      <c r="M138" s="12">
        <f>IF(squadre!M18=0, M18, "-")</f>
        <v>6</v>
      </c>
      <c r="N138" s="12">
        <f>IF(squadre!N18=0, N18, "-")</f>
        <v>6</v>
      </c>
      <c r="O138" s="12" t="str">
        <f>IF(squadre!O18=0, O18, "-")</f>
        <v>-</v>
      </c>
      <c r="P138" s="12">
        <f>IF(squadre!P18=0, P18, "-")</f>
        <v>5.5</v>
      </c>
      <c r="Q138" s="12" t="str">
        <f>IF(squadre!Q18=0, Q18, "-")</f>
        <v>-</v>
      </c>
      <c r="R138" s="12" t="str">
        <f>IF(squadre!R18=0, R18, "-")</f>
        <v>-</v>
      </c>
      <c r="S138" s="12" t="str">
        <f>IF(squadre!S18=0, S18, "-")</f>
        <v>-</v>
      </c>
      <c r="T138" s="12" t="str">
        <f>IF(squadre!T18=0, T18, "-")</f>
        <v>-</v>
      </c>
      <c r="U138" s="12" t="str">
        <f>IF(squadre!U18=0, U18, "-")</f>
        <v>-</v>
      </c>
      <c r="V138" s="12">
        <f>IF(squadre!V18=0, V18, "-")</f>
        <v>6.5</v>
      </c>
      <c r="AB138" s="11">
        <v>16</v>
      </c>
      <c r="AC138" s="12" t="str">
        <f>IF(squadre!BC18="0v", C18, "-")</f>
        <v>-</v>
      </c>
      <c r="AD138" s="12" t="str">
        <f>IF(squadre!BD18="0v", D18, "-")</f>
        <v>-</v>
      </c>
      <c r="AE138" s="12" t="str">
        <f>IF(squadre!BE18="0v", E18, "-")</f>
        <v>-</v>
      </c>
      <c r="AF138" s="12">
        <f>IF(squadre!BF18="0v", F18, "-")</f>
        <v>6</v>
      </c>
      <c r="AG138" s="12">
        <f>IF(squadre!BG18="0v", G18, "-")</f>
        <v>8.5</v>
      </c>
      <c r="AH138" s="12" t="str">
        <f>IF(squadre!BH18="0v", H18, "-")</f>
        <v>-</v>
      </c>
      <c r="AI138" s="12" t="str">
        <f>IF(squadre!BI18="0v", I18, "-")</f>
        <v>-</v>
      </c>
      <c r="AJ138" s="12" t="str">
        <f>IF(squadre!BJ18="0v", J18, "-")</f>
        <v>-</v>
      </c>
      <c r="AK138" s="12">
        <f>IF(squadre!BK18="0v", K18, "-")</f>
        <v>6</v>
      </c>
      <c r="AL138" s="12" t="str">
        <f>IF(squadre!BL18="0v", L18, "-")</f>
        <v>-</v>
      </c>
      <c r="AM138" s="12">
        <f>IF(squadre!BM18="0v", M18, "-")</f>
        <v>6</v>
      </c>
      <c r="AN138" s="12" t="str">
        <f>IF(squadre!BN18="0v", N18, "-")</f>
        <v>-</v>
      </c>
      <c r="AO138" s="12" t="str">
        <f>IF(squadre!BO18="0v", O18, "-")</f>
        <v>-</v>
      </c>
      <c r="AP138" s="12" t="str">
        <f>IF(squadre!BP18="0v", P18, "-")</f>
        <v>-</v>
      </c>
      <c r="AQ138" s="12" t="str">
        <f>IF(squadre!BQ18="0v", Q18, "-")</f>
        <v>-</v>
      </c>
      <c r="AR138" s="12" t="str">
        <f>IF(squadre!BR18="0v", R18, "-")</f>
        <v>-</v>
      </c>
      <c r="AS138" s="12" t="str">
        <f>IF(squadre!BS18="0v", S18, "-")</f>
        <v>-</v>
      </c>
      <c r="AT138" s="12" t="str">
        <f>IF(squadre!BT18="0v", T18, "-")</f>
        <v>-</v>
      </c>
      <c r="AU138" s="12" t="str">
        <f>IF(squadre!BU18="0v", U18, "-")</f>
        <v>-</v>
      </c>
      <c r="AV138" s="12">
        <f>IF(squadre!BV18="0v", V18, "-")</f>
        <v>6.5</v>
      </c>
      <c r="AY138" s="11">
        <v>16</v>
      </c>
      <c r="AZ138" s="12" t="str">
        <f>IF(squadre!BC17="0p", C17, "-")</f>
        <v>-</v>
      </c>
      <c r="BA138" s="12" t="str">
        <f>IF(squadre!BD18="0p", D18, "-")</f>
        <v>-</v>
      </c>
      <c r="BB138" s="12" t="str">
        <f>IF(squadre!BE18="0p", E18, "-")</f>
        <v>-</v>
      </c>
      <c r="BC138" s="12" t="str">
        <f>IF(squadre!BF18="0p", F18, "-")</f>
        <v>-</v>
      </c>
      <c r="BD138" s="12" t="str">
        <f>IF(squadre!BG18="0p", G18, "-")</f>
        <v>-</v>
      </c>
      <c r="BE138" s="12" t="str">
        <f>IF(squadre!BH18="0p", H18, "-")</f>
        <v>-</v>
      </c>
      <c r="BF138" s="12" t="str">
        <f>IF(squadre!BI18="0p", I18, "-")</f>
        <v>-</v>
      </c>
      <c r="BG138" s="12" t="str">
        <f>IF(squadre!BJ18="0p", J18, "-")</f>
        <v>-</v>
      </c>
      <c r="BH138" s="12" t="str">
        <f>IF(squadre!BK18="0p", K18, "-")</f>
        <v>-</v>
      </c>
      <c r="BI138" s="12">
        <f>IF(squadre!BL18="0p", L18, "-")</f>
        <v>6</v>
      </c>
      <c r="BJ138" s="12" t="str">
        <f>IF(squadre!BM18="0p", M18, "-")</f>
        <v>-</v>
      </c>
      <c r="BK138" s="12" t="str">
        <f>IF(squadre!BN18="0p", N18, "-")</f>
        <v>-</v>
      </c>
      <c r="BL138" s="12" t="str">
        <f>IF(squadre!BO18="0p", O18, "-")</f>
        <v>-</v>
      </c>
      <c r="BM138" s="12" t="str">
        <f>IF(squadre!BP18="0p", P18, "-")</f>
        <v>-</v>
      </c>
      <c r="BN138" s="12" t="str">
        <f>IF(squadre!BQ18="0p", Q18, "-")</f>
        <v>-</v>
      </c>
      <c r="BO138" s="12" t="str">
        <f>IF(squadre!BR18="0p", R18, "-")</f>
        <v>-</v>
      </c>
      <c r="BP138" s="12" t="str">
        <f>IF(squadre!BS18="0p", S18, "-")</f>
        <v>-</v>
      </c>
      <c r="BQ138" s="12" t="str">
        <f>IF(squadre!BT18="0p", T18, "-")</f>
        <v>-</v>
      </c>
      <c r="BR138" s="12" t="str">
        <f>IF(squadre!BU18="0p", U18, "-")</f>
        <v>-</v>
      </c>
      <c r="BS138" s="12" t="str">
        <f>IF(squadre!BV18="0p", V18, "-")</f>
        <v>-</v>
      </c>
      <c r="BV138" s="11">
        <v>16</v>
      </c>
      <c r="BW138" s="12" t="str">
        <f>IF(squadre!BC18="0s", C18, "-")</f>
        <v>-</v>
      </c>
      <c r="BX138" s="12" t="str">
        <f>IF(squadre!BD18="0s", D18, "-")</f>
        <v>-</v>
      </c>
      <c r="BY138" s="12" t="str">
        <f>IF(squadre!BE18="0s", E18, "-")</f>
        <v>-</v>
      </c>
      <c r="BZ138" s="12" t="str">
        <f>IF(squadre!BF18="0s", F18, "-")</f>
        <v>-</v>
      </c>
      <c r="CA138" s="12" t="str">
        <f>IF(squadre!BG18="0s", G18, "-")</f>
        <v>-</v>
      </c>
      <c r="CB138" s="12">
        <f>IF(squadre!BH18="0s", H18, "-")</f>
        <v>5</v>
      </c>
      <c r="CC138" s="12">
        <f>IF(squadre!BI18="0s", I18, "-")</f>
        <v>4.5</v>
      </c>
      <c r="CD138" s="12" t="str">
        <f>IF(squadre!BJ18="0s", J18, "-")</f>
        <v>-</v>
      </c>
      <c r="CE138" s="12" t="str">
        <f>IF(squadre!BK18="0s", K18, "-")</f>
        <v>-</v>
      </c>
      <c r="CF138" s="12" t="str">
        <f>IF(squadre!BL18="0s", L18, "-")</f>
        <v>-</v>
      </c>
      <c r="CG138" s="12" t="str">
        <f>IF(squadre!BM18="0s", M18, "-")</f>
        <v>-</v>
      </c>
      <c r="CH138" s="12">
        <f>IF(squadre!BN18="0s", N18, "-")</f>
        <v>6</v>
      </c>
      <c r="CI138" s="12" t="str">
        <f>IF(squadre!BO18="0s", O18, "-")</f>
        <v>-</v>
      </c>
      <c r="CJ138" s="12">
        <f>IF(squadre!BP18="0s", P18, "-")</f>
        <v>5.5</v>
      </c>
      <c r="CK138" s="12" t="str">
        <f>IF(squadre!BQ18="0s", Q18, "-")</f>
        <v>-</v>
      </c>
      <c r="CL138" s="12" t="str">
        <f>IF(squadre!BR18="0s", R18, "-")</f>
        <v>-</v>
      </c>
      <c r="CM138" s="12" t="str">
        <f>IF(squadre!BS18="0s", S18, "-")</f>
        <v>-</v>
      </c>
      <c r="CN138" s="12" t="str">
        <f>IF(squadre!BT18="0s", T18, "-")</f>
        <v>-</v>
      </c>
      <c r="CO138" s="12" t="str">
        <f>IF(squadre!BU18="0s", U18, "-")</f>
        <v>-</v>
      </c>
      <c r="CP138" s="12" t="str">
        <f>IF(squadre!BV18="0s", V18, "-")</f>
        <v>-</v>
      </c>
    </row>
    <row r="139" spans="2:94" x14ac:dyDescent="0.25">
      <c r="B139" s="11">
        <v>17</v>
      </c>
      <c r="C139" s="12">
        <f>IF(squadre!C19=0, C19, "-")</f>
        <v>6</v>
      </c>
      <c r="D139" s="12">
        <f>IF(squadre!D19=0, D19, "-")</f>
        <v>6.5</v>
      </c>
      <c r="E139" s="12">
        <f>IF(squadre!E19=0, E19, "-")</f>
        <v>6</v>
      </c>
      <c r="F139" s="12" t="str">
        <f>IF(squadre!F19=0, F19, "-")</f>
        <v>-</v>
      </c>
      <c r="G139" s="12" t="str">
        <f>IF(squadre!G19=0, G19, "-")</f>
        <v>-</v>
      </c>
      <c r="H139" s="12" t="str">
        <f>IF(squadre!H19=0, H19, "-")</f>
        <v>-</v>
      </c>
      <c r="I139" s="12" t="str">
        <f>IF(squadre!I19=0, I19, "-")</f>
        <v>-</v>
      </c>
      <c r="J139" s="12">
        <f>IF(squadre!J19=0, J19, "-")</f>
        <v>6</v>
      </c>
      <c r="K139" s="12" t="str">
        <f>IF(squadre!K19=0, K19, "-")</f>
        <v>-</v>
      </c>
      <c r="L139" s="12" t="str">
        <f>IF(squadre!L19=0, L19, "-")</f>
        <v>-</v>
      </c>
      <c r="M139" s="12" t="str">
        <f>IF(squadre!M19=0, M19, "-")</f>
        <v>-</v>
      </c>
      <c r="N139" s="12" t="str">
        <f>IF(squadre!N19=0, N19, "-")</f>
        <v>-</v>
      </c>
      <c r="O139" s="12">
        <f>IF(squadre!O19=0, O19, "-")</f>
        <v>5</v>
      </c>
      <c r="P139" s="12" t="str">
        <f>IF(squadre!P19=0, P19, "-")</f>
        <v>-</v>
      </c>
      <c r="Q139" s="12">
        <f>IF(squadre!Q19=0, Q19, "-")</f>
        <v>6</v>
      </c>
      <c r="R139" s="12">
        <f>IF(squadre!R19=0, R19, "-")</f>
        <v>6</v>
      </c>
      <c r="S139" s="12">
        <f>IF(squadre!S19=0, S19, "-")</f>
        <v>5.5</v>
      </c>
      <c r="T139" s="12">
        <f>IF(squadre!T19=0, T19, "-")</f>
        <v>5</v>
      </c>
      <c r="U139" s="12">
        <f>IF(squadre!U19=0, U19, "-")</f>
        <v>6.5</v>
      </c>
      <c r="V139" s="12" t="str">
        <f>IF(squadre!V19=0, V19, "-")</f>
        <v>-</v>
      </c>
      <c r="AB139" s="11">
        <v>17</v>
      </c>
      <c r="AC139" s="12" t="str">
        <f>IF(squadre!BC19="0v", C19, "-")</f>
        <v>-</v>
      </c>
      <c r="AD139" s="12">
        <f>IF(squadre!BD19="0v", D19, "-")</f>
        <v>6.5</v>
      </c>
      <c r="AE139" s="12" t="str">
        <f>IF(squadre!BE19="0v", E19, "-")</f>
        <v>-</v>
      </c>
      <c r="AF139" s="12" t="str">
        <f>IF(squadre!BF19="0v", F19, "-")</f>
        <v>-</v>
      </c>
      <c r="AG139" s="12" t="str">
        <f>IF(squadre!BG19="0v", G19, "-")</f>
        <v>-</v>
      </c>
      <c r="AH139" s="12" t="str">
        <f>IF(squadre!BH19="0v", H19, "-")</f>
        <v>-</v>
      </c>
      <c r="AI139" s="12" t="str">
        <f>IF(squadre!BI19="0v", I19, "-")</f>
        <v>-</v>
      </c>
      <c r="AJ139" s="12" t="str">
        <f>IF(squadre!BJ19="0v", J19, "-")</f>
        <v>-</v>
      </c>
      <c r="AK139" s="12" t="str">
        <f>IF(squadre!BK19="0v", K19, "-")</f>
        <v>-</v>
      </c>
      <c r="AL139" s="12" t="str">
        <f>IF(squadre!BL19="0v", L19, "-")</f>
        <v>-</v>
      </c>
      <c r="AM139" s="12" t="str">
        <f>IF(squadre!BM19="0v", M19, "-")</f>
        <v>-</v>
      </c>
      <c r="AN139" s="12" t="str">
        <f>IF(squadre!BN19="0v", N19, "-")</f>
        <v>-</v>
      </c>
      <c r="AO139" s="12" t="str">
        <f>IF(squadre!BO19="0v", O19, "-")</f>
        <v>-</v>
      </c>
      <c r="AP139" s="12" t="str">
        <f>IF(squadre!BP19="0v", P19, "-")</f>
        <v>-</v>
      </c>
      <c r="AQ139" s="12" t="str">
        <f>IF(squadre!BQ19="0v", Q19, "-")</f>
        <v>-</v>
      </c>
      <c r="AR139" s="12" t="str">
        <f>IF(squadre!BR19="0v", R19, "-")</f>
        <v>-</v>
      </c>
      <c r="AS139" s="12" t="str">
        <f>IF(squadre!BS19="0v", S19, "-")</f>
        <v>-</v>
      </c>
      <c r="AT139" s="12" t="str">
        <f>IF(squadre!BT19="0v", T19, "-")</f>
        <v>-</v>
      </c>
      <c r="AU139" s="12" t="str">
        <f>IF(squadre!BU19="0v", U19, "-")</f>
        <v>-</v>
      </c>
      <c r="AV139" s="12" t="str">
        <f>IF(squadre!BV19="0v", V19, "-")</f>
        <v>-</v>
      </c>
      <c r="AY139" s="11">
        <v>17</v>
      </c>
      <c r="AZ139" s="12" t="str">
        <f>IF(squadre!BC18="0p", C18, "-")</f>
        <v>-</v>
      </c>
      <c r="BA139" s="12" t="str">
        <f>IF(squadre!BD19="0p", D19, "-")</f>
        <v>-</v>
      </c>
      <c r="BB139" s="12" t="str">
        <f>IF(squadre!BE19="0p", E19, "-")</f>
        <v>-</v>
      </c>
      <c r="BC139" s="12" t="str">
        <f>IF(squadre!BF19="0p", F19, "-")</f>
        <v>-</v>
      </c>
      <c r="BD139" s="12" t="str">
        <f>IF(squadre!BG19="0p", G19, "-")</f>
        <v>-</v>
      </c>
      <c r="BE139" s="12" t="str">
        <f>IF(squadre!BH19="0p", H19, "-")</f>
        <v>-</v>
      </c>
      <c r="BF139" s="12" t="str">
        <f>IF(squadre!BI19="0p", I19, "-")</f>
        <v>-</v>
      </c>
      <c r="BG139" s="12" t="str">
        <f>IF(squadre!BJ19="0p", J19, "-")</f>
        <v>-</v>
      </c>
      <c r="BH139" s="12" t="str">
        <f>IF(squadre!BK19="0p", K19, "-")</f>
        <v>-</v>
      </c>
      <c r="BI139" s="12" t="str">
        <f>IF(squadre!BL19="0p", L19, "-")</f>
        <v>-</v>
      </c>
      <c r="BJ139" s="12" t="str">
        <f>IF(squadre!BM19="0p", M19, "-")</f>
        <v>-</v>
      </c>
      <c r="BK139" s="12" t="str">
        <f>IF(squadre!BN19="0p", N19, "-")</f>
        <v>-</v>
      </c>
      <c r="BL139" s="12">
        <f>IF(squadre!BO19="0p", O19, "-")</f>
        <v>5</v>
      </c>
      <c r="BM139" s="12" t="str">
        <f>IF(squadre!BP19="0p", P19, "-")</f>
        <v>-</v>
      </c>
      <c r="BN139" s="12" t="str">
        <f>IF(squadre!BQ19="0p", Q19, "-")</f>
        <v>-</v>
      </c>
      <c r="BO139" s="12" t="str">
        <f>IF(squadre!BR19="0p", R19, "-")</f>
        <v>-</v>
      </c>
      <c r="BP139" s="12" t="str">
        <f>IF(squadre!BS19="0p", S19, "-")</f>
        <v>-</v>
      </c>
      <c r="BQ139" s="12" t="str">
        <f>IF(squadre!BT19="0p", T19, "-")</f>
        <v>-</v>
      </c>
      <c r="BR139" s="12">
        <f>IF(squadre!BU19="0p", U19, "-")</f>
        <v>6.5</v>
      </c>
      <c r="BS139" s="12" t="str">
        <f>IF(squadre!BV19="0p", V19, "-")</f>
        <v>-</v>
      </c>
      <c r="BV139" s="11">
        <v>17</v>
      </c>
      <c r="BW139" s="12">
        <f>IF(squadre!BC19="0s", C19, "-")</f>
        <v>6</v>
      </c>
      <c r="BX139" s="12" t="str">
        <f>IF(squadre!BD19="0s", D19, "-")</f>
        <v>-</v>
      </c>
      <c r="BY139" s="12">
        <f>IF(squadre!BE19="0s", E19, "-")</f>
        <v>6</v>
      </c>
      <c r="BZ139" s="12" t="str">
        <f>IF(squadre!BF19="0s", F19, "-")</f>
        <v>-</v>
      </c>
      <c r="CA139" s="12" t="str">
        <f>IF(squadre!BG19="0s", G19, "-")</f>
        <v>-</v>
      </c>
      <c r="CB139" s="12" t="str">
        <f>IF(squadre!BH19="0s", H19, "-")</f>
        <v>-</v>
      </c>
      <c r="CC139" s="12" t="str">
        <f>IF(squadre!BI19="0s", I19, "-")</f>
        <v>-</v>
      </c>
      <c r="CD139" s="12">
        <f>IF(squadre!BJ19="0s", J19, "-")</f>
        <v>6</v>
      </c>
      <c r="CE139" s="12" t="str">
        <f>IF(squadre!BK19="0s", K19, "-")</f>
        <v>-</v>
      </c>
      <c r="CF139" s="12" t="str">
        <f>IF(squadre!BL19="0s", L19, "-")</f>
        <v>-</v>
      </c>
      <c r="CG139" s="12" t="str">
        <f>IF(squadre!BM19="0s", M19, "-")</f>
        <v>-</v>
      </c>
      <c r="CH139" s="12" t="str">
        <f>IF(squadre!BN19="0s", N19, "-")</f>
        <v>-</v>
      </c>
      <c r="CI139" s="12" t="str">
        <f>IF(squadre!BO19="0s", O19, "-")</f>
        <v>-</v>
      </c>
      <c r="CJ139" s="12" t="str">
        <f>IF(squadre!BP19="0s", P19, "-")</f>
        <v>-</v>
      </c>
      <c r="CK139" s="12">
        <f>IF(squadre!BQ19="0s", Q19, "-")</f>
        <v>6</v>
      </c>
      <c r="CL139" s="12">
        <f>IF(squadre!BR19="0s", R19, "-")</f>
        <v>6</v>
      </c>
      <c r="CM139" s="12">
        <f>IF(squadre!BS19="0s", S19, "-")</f>
        <v>5.5</v>
      </c>
      <c r="CN139" s="12">
        <f>IF(squadre!BT19="0s", T19, "-")</f>
        <v>5</v>
      </c>
      <c r="CO139" s="12" t="str">
        <f>IF(squadre!BU19="0s", U19, "-")</f>
        <v>-</v>
      </c>
      <c r="CP139" s="12" t="str">
        <f>IF(squadre!BV19="0s", V19, "-")</f>
        <v>-</v>
      </c>
    </row>
    <row r="140" spans="2:94" x14ac:dyDescent="0.25">
      <c r="B140" s="11">
        <v>18</v>
      </c>
      <c r="C140" s="12" t="str">
        <f>IF(squadre!C20=0, C20, "-")</f>
        <v>-</v>
      </c>
      <c r="D140" s="12" t="str">
        <f>IF(squadre!D20=0, D20, "-")</f>
        <v>-</v>
      </c>
      <c r="E140" s="12" t="str">
        <f>IF(squadre!E20=0, E20, "-")</f>
        <v>-</v>
      </c>
      <c r="F140" s="12">
        <f>IF(squadre!F20=0, F20, "-")</f>
        <v>5</v>
      </c>
      <c r="G140" s="12">
        <f>IF(squadre!G20=0, G20, "-")</f>
        <v>6.5</v>
      </c>
      <c r="H140" s="12">
        <f>IF(squadre!H20=0, H20, "-")</f>
        <v>6</v>
      </c>
      <c r="I140" s="12">
        <f>IF(squadre!I20=0, I20, "-")</f>
        <v>6.5</v>
      </c>
      <c r="J140" s="12" t="str">
        <f>IF(squadre!J20=0, J20, "-")</f>
        <v>-</v>
      </c>
      <c r="K140" s="12">
        <f>IF(squadre!K20=0, K20, "-")</f>
        <v>6</v>
      </c>
      <c r="L140" s="12">
        <f>IF(squadre!L20=0, L20, "-")</f>
        <v>6.5</v>
      </c>
      <c r="M140" s="12">
        <f>IF(squadre!M20=0, M20, "-")</f>
        <v>6</v>
      </c>
      <c r="N140" s="12">
        <f>IF(squadre!N20=0, N20, "-")</f>
        <v>6</v>
      </c>
      <c r="O140" s="12" t="str">
        <f>IF(squadre!O20=0, O20, "-")</f>
        <v>-</v>
      </c>
      <c r="P140" s="12">
        <f>IF(squadre!P20=0, P20, "-")</f>
        <v>6</v>
      </c>
      <c r="Q140" s="12" t="str">
        <f>IF(squadre!Q20=0, Q20, "-")</f>
        <v>-</v>
      </c>
      <c r="R140" s="12" t="str">
        <f>IF(squadre!R20=0, R20, "-")</f>
        <v>-</v>
      </c>
      <c r="S140" s="12" t="str">
        <f>IF(squadre!S20=0, S20, "-")</f>
        <v>-</v>
      </c>
      <c r="T140" s="12" t="str">
        <f>IF(squadre!T20=0, T20, "-")</f>
        <v>-</v>
      </c>
      <c r="U140" s="12" t="str">
        <f>IF(squadre!U20=0, U20, "-")</f>
        <v>-</v>
      </c>
      <c r="V140" s="12">
        <f>IF(squadre!V20=0, V20, "-")</f>
        <v>6.5</v>
      </c>
      <c r="AB140" s="11">
        <v>18</v>
      </c>
      <c r="AC140" s="12" t="str">
        <f>IF(squadre!BC20="0v", C20, "-")</f>
        <v>-</v>
      </c>
      <c r="AD140" s="12" t="str">
        <f>IF(squadre!BD20="0v", D20, "-")</f>
        <v>-</v>
      </c>
      <c r="AE140" s="12" t="str">
        <f>IF(squadre!BE20="0v", E20, "-")</f>
        <v>-</v>
      </c>
      <c r="AF140" s="12" t="str">
        <f>IF(squadre!BF20="0v", F20, "-")</f>
        <v>-</v>
      </c>
      <c r="AG140" s="12" t="str">
        <f>IF(squadre!BG20="0v", G20, "-")</f>
        <v>-</v>
      </c>
      <c r="AH140" s="12">
        <f>IF(squadre!BH20="0v", H20, "-")</f>
        <v>6</v>
      </c>
      <c r="AI140" s="12" t="str">
        <f>IF(squadre!BI20="0v", I20, "-")</f>
        <v>-</v>
      </c>
      <c r="AJ140" s="12" t="str">
        <f>IF(squadre!BJ20="0v", J20, "-")</f>
        <v>-</v>
      </c>
      <c r="AK140" s="12">
        <f>IF(squadre!BK20="0v", K20, "-")</f>
        <v>6</v>
      </c>
      <c r="AL140" s="12">
        <f>IF(squadre!BL20="0v", L20, "-")</f>
        <v>6.5</v>
      </c>
      <c r="AM140" s="12" t="str">
        <f>IF(squadre!BM20="0v", M20, "-")</f>
        <v>-</v>
      </c>
      <c r="AN140" s="12">
        <f>IF(squadre!BN20="0v", N20, "-")</f>
        <v>6</v>
      </c>
      <c r="AO140" s="12" t="str">
        <f>IF(squadre!BO20="0v", O20, "-")</f>
        <v>-</v>
      </c>
      <c r="AP140" s="12">
        <f>IF(squadre!BP20="0v", P20, "-")</f>
        <v>6</v>
      </c>
      <c r="AQ140" s="12" t="str">
        <f>IF(squadre!BQ20="0v", Q20, "-")</f>
        <v>-</v>
      </c>
      <c r="AR140" s="12" t="str">
        <f>IF(squadre!BR20="0v", R20, "-")</f>
        <v>-</v>
      </c>
      <c r="AS140" s="12" t="str">
        <f>IF(squadre!BS20="0v", S20, "-")</f>
        <v>-</v>
      </c>
      <c r="AT140" s="12" t="str">
        <f>IF(squadre!BT20="0v", T20, "-")</f>
        <v>-</v>
      </c>
      <c r="AU140" s="12" t="str">
        <f>IF(squadre!BU20="0v", U20, "-")</f>
        <v>-</v>
      </c>
      <c r="AV140" s="12" t="str">
        <f>IF(squadre!BV20="0v", V20, "-")</f>
        <v>-</v>
      </c>
      <c r="AY140" s="11">
        <v>18</v>
      </c>
      <c r="AZ140" s="12" t="str">
        <f>IF(squadre!BC19="0p", C19, "-")</f>
        <v>-</v>
      </c>
      <c r="BA140" s="12" t="str">
        <f>IF(squadre!BD20="0p", D20, "-")</f>
        <v>-</v>
      </c>
      <c r="BB140" s="12" t="str">
        <f>IF(squadre!BE20="0p", E20, "-")</f>
        <v>-</v>
      </c>
      <c r="BC140" s="12" t="str">
        <f>IF(squadre!BF20="0p", F20, "-")</f>
        <v>-</v>
      </c>
      <c r="BD140" s="12" t="str">
        <f>IF(squadre!BG20="0p", G20, "-")</f>
        <v>-</v>
      </c>
      <c r="BE140" s="12" t="str">
        <f>IF(squadre!BH20="0p", H20, "-")</f>
        <v>-</v>
      </c>
      <c r="BF140" s="12">
        <f>IF(squadre!BI20="0p", I20, "-")</f>
        <v>6.5</v>
      </c>
      <c r="BG140" s="12" t="str">
        <f>IF(squadre!BJ20="0p", J20, "-")</f>
        <v>-</v>
      </c>
      <c r="BH140" s="12" t="str">
        <f>IF(squadre!BK20="0p", K20, "-")</f>
        <v>-</v>
      </c>
      <c r="BI140" s="12" t="str">
        <f>IF(squadre!BL20="0p", L20, "-")</f>
        <v>-</v>
      </c>
      <c r="BJ140" s="12" t="str">
        <f>IF(squadre!BM20="0p", M20, "-")</f>
        <v>-</v>
      </c>
      <c r="BK140" s="12" t="str">
        <f>IF(squadre!BN20="0p", N20, "-")</f>
        <v>-</v>
      </c>
      <c r="BL140" s="12" t="str">
        <f>IF(squadre!BO20="0p", O20, "-")</f>
        <v>-</v>
      </c>
      <c r="BM140" s="12" t="str">
        <f>IF(squadre!BP20="0p", P20, "-")</f>
        <v>-</v>
      </c>
      <c r="BN140" s="12" t="str">
        <f>IF(squadre!BQ20="0p", Q20, "-")</f>
        <v>-</v>
      </c>
      <c r="BO140" s="12" t="str">
        <f>IF(squadre!BR20="0p", R20, "-")</f>
        <v>-</v>
      </c>
      <c r="BP140" s="12" t="str">
        <f>IF(squadre!BS20="0p", S20, "-")</f>
        <v>-</v>
      </c>
      <c r="BQ140" s="12" t="str">
        <f>IF(squadre!BT20="0p", T20, "-")</f>
        <v>-</v>
      </c>
      <c r="BR140" s="12" t="str">
        <f>IF(squadre!BU20="0p", U20, "-")</f>
        <v>-</v>
      </c>
      <c r="BS140" s="12">
        <f>IF(squadre!BV20="0p", V20, "-")</f>
        <v>6.5</v>
      </c>
      <c r="BV140" s="11">
        <v>18</v>
      </c>
      <c r="BW140" s="12" t="str">
        <f>IF(squadre!BC20="0s", C20, "-")</f>
        <v>-</v>
      </c>
      <c r="BX140" s="12" t="str">
        <f>IF(squadre!BD20="0s", D20, "-")</f>
        <v>-</v>
      </c>
      <c r="BY140" s="12" t="str">
        <f>IF(squadre!BE20="0s", E20, "-")</f>
        <v>-</v>
      </c>
      <c r="BZ140" s="12">
        <f>IF(squadre!BF20="0s", F20, "-")</f>
        <v>5</v>
      </c>
      <c r="CA140" s="12">
        <f>IF(squadre!BG20="0s", G20, "-")</f>
        <v>6.5</v>
      </c>
      <c r="CB140" s="12" t="str">
        <f>IF(squadre!BH20="0s", H20, "-")</f>
        <v>-</v>
      </c>
      <c r="CC140" s="12" t="str">
        <f>IF(squadre!BI20="0s", I20, "-")</f>
        <v>-</v>
      </c>
      <c r="CD140" s="12" t="str">
        <f>IF(squadre!BJ20="0s", J20, "-")</f>
        <v>-</v>
      </c>
      <c r="CE140" s="12" t="str">
        <f>IF(squadre!BK20="0s", K20, "-")</f>
        <v>-</v>
      </c>
      <c r="CF140" s="12" t="str">
        <f>IF(squadre!BL20="0s", L20, "-")</f>
        <v>-</v>
      </c>
      <c r="CG140" s="12">
        <f>IF(squadre!BM20="0s", M20, "-")</f>
        <v>6</v>
      </c>
      <c r="CH140" s="12" t="str">
        <f>IF(squadre!BN20="0s", N20, "-")</f>
        <v>-</v>
      </c>
      <c r="CI140" s="12" t="str">
        <f>IF(squadre!BO20="0s", O20, "-")</f>
        <v>-</v>
      </c>
      <c r="CJ140" s="12" t="str">
        <f>IF(squadre!BP20="0s", P20, "-")</f>
        <v>-</v>
      </c>
      <c r="CK140" s="12" t="str">
        <f>IF(squadre!BQ20="0s", Q20, "-")</f>
        <v>-</v>
      </c>
      <c r="CL140" s="12" t="str">
        <f>IF(squadre!BR20="0s", R20, "-")</f>
        <v>-</v>
      </c>
      <c r="CM140" s="12" t="str">
        <f>IF(squadre!BS20="0s", S20, "-")</f>
        <v>-</v>
      </c>
      <c r="CN140" s="12" t="str">
        <f>IF(squadre!BT20="0s", T20, "-")</f>
        <v>-</v>
      </c>
      <c r="CO140" s="12" t="str">
        <f>IF(squadre!BU20="0s", U20, "-")</f>
        <v>-</v>
      </c>
      <c r="CP140" s="12" t="str">
        <f>IF(squadre!BV20="0s", V20, "-")</f>
        <v>-</v>
      </c>
    </row>
    <row r="141" spans="2:94" x14ac:dyDescent="0.25">
      <c r="B141" s="11">
        <v>19</v>
      </c>
      <c r="C141" s="12">
        <f>IF(squadre!C21=0, C21, "-")</f>
        <v>6</v>
      </c>
      <c r="D141" s="12">
        <f>IF(squadre!D21=0, D21, "-")</f>
        <v>6</v>
      </c>
      <c r="E141" s="12">
        <f>IF(squadre!E21=0, E21, "-")</f>
        <v>5.5</v>
      </c>
      <c r="F141" s="12" t="str">
        <f>IF(squadre!F21=0, F21, "-")</f>
        <v>-</v>
      </c>
      <c r="G141" s="12" t="str">
        <f>IF(squadre!G21=0, G21, "-")</f>
        <v>-</v>
      </c>
      <c r="H141" s="12" t="str">
        <f>IF(squadre!H21=0, H21, "-")</f>
        <v>-</v>
      </c>
      <c r="I141" s="12" t="str">
        <f>IF(squadre!I21=0, I21, "-")</f>
        <v>-</v>
      </c>
      <c r="J141" s="12">
        <f>IF(squadre!J21=0, J21, "-")</f>
        <v>5.5</v>
      </c>
      <c r="K141" s="12" t="str">
        <f>IF(squadre!K21=0, K21, "-")</f>
        <v>-</v>
      </c>
      <c r="L141" s="12" t="str">
        <f>IF(squadre!L21=0, L21, "-")</f>
        <v>-</v>
      </c>
      <c r="M141" s="12" t="str">
        <f>IF(squadre!M21=0, M21, "-")</f>
        <v>-</v>
      </c>
      <c r="N141" s="12" t="str">
        <f>IF(squadre!N21=0, N21, "-")</f>
        <v>-</v>
      </c>
      <c r="O141" s="12">
        <f>IF(squadre!O21=0, O21, "-")</f>
        <v>5</v>
      </c>
      <c r="P141" s="12" t="str">
        <f>IF(squadre!P21=0, P21, "-")</f>
        <v>-</v>
      </c>
      <c r="Q141" s="12">
        <f>IF(squadre!Q21=0, Q21, "-")</f>
        <v>8</v>
      </c>
      <c r="R141" s="12">
        <f>IF(squadre!R21=0, R21, "-")</f>
        <v>5.5</v>
      </c>
      <c r="S141" s="12">
        <f>IF(squadre!S21=0, S21, "-")</f>
        <v>6.5</v>
      </c>
      <c r="T141" s="12">
        <f>IF(squadre!T21=0, T21, "-")</f>
        <v>6</v>
      </c>
      <c r="U141" s="12">
        <f>IF(squadre!U21=0, U21, "-")</f>
        <v>7</v>
      </c>
      <c r="V141" s="12" t="str">
        <f>IF(squadre!V21=0, V21, "-")</f>
        <v>-</v>
      </c>
      <c r="AB141" s="11">
        <v>19</v>
      </c>
      <c r="AC141" s="12" t="str">
        <f>IF(squadre!BC21="0v", C21, "-")</f>
        <v>-</v>
      </c>
      <c r="AD141" s="12" t="str">
        <f>IF(squadre!BD21="0v", D21, "-")</f>
        <v>-</v>
      </c>
      <c r="AE141" s="12" t="str">
        <f>IF(squadre!BE21="0v", E21, "-")</f>
        <v>-</v>
      </c>
      <c r="AF141" s="12" t="str">
        <f>IF(squadre!BF21="0v", F21, "-")</f>
        <v>-</v>
      </c>
      <c r="AG141" s="12" t="str">
        <f>IF(squadre!BG21="0v", G21, "-")</f>
        <v>-</v>
      </c>
      <c r="AH141" s="12" t="str">
        <f>IF(squadre!BH21="0v", H21, "-")</f>
        <v>-</v>
      </c>
      <c r="AI141" s="12" t="str">
        <f>IF(squadre!BI21="0v", I21, "-")</f>
        <v>-</v>
      </c>
      <c r="AJ141" s="12" t="str">
        <f>IF(squadre!BJ21="0v", J21, "-")</f>
        <v>-</v>
      </c>
      <c r="AK141" s="12" t="str">
        <f>IF(squadre!BK21="0v", K21, "-")</f>
        <v>-</v>
      </c>
      <c r="AL141" s="12" t="str">
        <f>IF(squadre!BL21="0v", L21, "-")</f>
        <v>-</v>
      </c>
      <c r="AM141" s="12" t="str">
        <f>IF(squadre!BM21="0v", M21, "-")</f>
        <v>-</v>
      </c>
      <c r="AN141" s="12" t="str">
        <f>IF(squadre!BN21="0v", N21, "-")</f>
        <v>-</v>
      </c>
      <c r="AO141" s="12" t="str">
        <f>IF(squadre!BO21="0v", O21, "-")</f>
        <v>-</v>
      </c>
      <c r="AP141" s="12" t="str">
        <f>IF(squadre!BP21="0v", P21, "-")</f>
        <v>-</v>
      </c>
      <c r="AQ141" s="12">
        <f>IF(squadre!BQ21="0v", Q21, "-")</f>
        <v>8</v>
      </c>
      <c r="AR141" s="12" t="str">
        <f>IF(squadre!BR21="0v", R21, "-")</f>
        <v>-</v>
      </c>
      <c r="AS141" s="12">
        <f>IF(squadre!BS21="0v", S21, "-")</f>
        <v>6.5</v>
      </c>
      <c r="AT141" s="12" t="str">
        <f>IF(squadre!BT21="0v", T21, "-")</f>
        <v>-</v>
      </c>
      <c r="AU141" s="12" t="str">
        <f>IF(squadre!BU21="0v", U21, "-")</f>
        <v>-</v>
      </c>
      <c r="AV141" s="12" t="str">
        <f>IF(squadre!BV21="0v", V21, "-")</f>
        <v>-</v>
      </c>
      <c r="AY141" s="11">
        <v>19</v>
      </c>
      <c r="AZ141" s="12" t="str">
        <f>IF(squadre!BC20="0p", C20, "-")</f>
        <v>-</v>
      </c>
      <c r="BA141" s="12" t="str">
        <f>IF(squadre!BD21="0p", D21, "-")</f>
        <v>-</v>
      </c>
      <c r="BB141" s="12" t="str">
        <f>IF(squadre!BE21="0p", E21, "-")</f>
        <v>-</v>
      </c>
      <c r="BC141" s="12" t="str">
        <f>IF(squadre!BF21="0p", F21, "-")</f>
        <v>-</v>
      </c>
      <c r="BD141" s="12" t="str">
        <f>IF(squadre!BG21="0p", G21, "-")</f>
        <v>-</v>
      </c>
      <c r="BE141" s="12" t="str">
        <f>IF(squadre!BH21="0p", H21, "-")</f>
        <v>-</v>
      </c>
      <c r="BF141" s="12" t="str">
        <f>IF(squadre!BI21="0p", I21, "-")</f>
        <v>-</v>
      </c>
      <c r="BG141" s="12" t="str">
        <f>IF(squadre!BJ21="0p", J21, "-")</f>
        <v>-</v>
      </c>
      <c r="BH141" s="12" t="str">
        <f>IF(squadre!BK21="0p", K21, "-")</f>
        <v>-</v>
      </c>
      <c r="BI141" s="12" t="str">
        <f>IF(squadre!BL21="0p", L21, "-")</f>
        <v>-</v>
      </c>
      <c r="BJ141" s="12" t="str">
        <f>IF(squadre!BM21="0p", M21, "-")</f>
        <v>-</v>
      </c>
      <c r="BK141" s="12" t="str">
        <f>IF(squadre!BN21="0p", N21, "-")</f>
        <v>-</v>
      </c>
      <c r="BL141" s="12" t="str">
        <f>IF(squadre!BO21="0p", O21, "-")</f>
        <v>-</v>
      </c>
      <c r="BM141" s="12" t="str">
        <f>IF(squadre!BP21="0p", P21, "-")</f>
        <v>-</v>
      </c>
      <c r="BN141" s="12" t="str">
        <f>IF(squadre!BQ21="0p", Q21, "-")</f>
        <v>-</v>
      </c>
      <c r="BO141" s="12" t="str">
        <f>IF(squadre!BR21="0p", R21, "-")</f>
        <v>-</v>
      </c>
      <c r="BP141" s="12" t="str">
        <f>IF(squadre!BS21="0p", S21, "-")</f>
        <v>-</v>
      </c>
      <c r="BQ141" s="12" t="str">
        <f>IF(squadre!BT21="0p", T21, "-")</f>
        <v>-</v>
      </c>
      <c r="BR141" s="12">
        <f>IF(squadre!BU21="0p", U21, "-")</f>
        <v>7</v>
      </c>
      <c r="BS141" s="12" t="str">
        <f>IF(squadre!BV21="0p", V21, "-")</f>
        <v>-</v>
      </c>
      <c r="BV141" s="11">
        <v>19</v>
      </c>
      <c r="BW141" s="12">
        <f>IF(squadre!BC21="0s", C21, "-")</f>
        <v>6</v>
      </c>
      <c r="BX141" s="12">
        <f>IF(squadre!BD21="0s", D21, "-")</f>
        <v>6</v>
      </c>
      <c r="BY141" s="12">
        <f>IF(squadre!BE21="0s", E21, "-")</f>
        <v>5.5</v>
      </c>
      <c r="BZ141" s="12" t="str">
        <f>IF(squadre!BF21="0s", F21, "-")</f>
        <v>-</v>
      </c>
      <c r="CA141" s="12" t="str">
        <f>IF(squadre!BG21="0s", G21, "-")</f>
        <v>-</v>
      </c>
      <c r="CB141" s="12" t="str">
        <f>IF(squadre!BH21="0s", H21, "-")</f>
        <v>-</v>
      </c>
      <c r="CC141" s="12" t="str">
        <f>IF(squadre!BI21="0s", I21, "-")</f>
        <v>-</v>
      </c>
      <c r="CD141" s="12">
        <f>IF(squadre!BJ21="0s", J21, "-")</f>
        <v>5.5</v>
      </c>
      <c r="CE141" s="12" t="str">
        <f>IF(squadre!BK21="0s", K21, "-")</f>
        <v>-</v>
      </c>
      <c r="CF141" s="12" t="str">
        <f>IF(squadre!BL21="0s", L21, "-")</f>
        <v>-</v>
      </c>
      <c r="CG141" s="12" t="str">
        <f>IF(squadre!BM21="0s", M21, "-")</f>
        <v>-</v>
      </c>
      <c r="CH141" s="12" t="str">
        <f>IF(squadre!BN21="0s", N21, "-")</f>
        <v>-</v>
      </c>
      <c r="CI141" s="12">
        <f>IF(squadre!BO21="0s", O21, "-")</f>
        <v>5</v>
      </c>
      <c r="CJ141" s="12" t="str">
        <f>IF(squadre!BP21="0s", P21, "-")</f>
        <v>-</v>
      </c>
      <c r="CK141" s="12" t="str">
        <f>IF(squadre!BQ21="0s", Q21, "-")</f>
        <v>-</v>
      </c>
      <c r="CL141" s="12">
        <f>IF(squadre!BR21="0s", R21, "-")</f>
        <v>5.5</v>
      </c>
      <c r="CM141" s="12" t="str">
        <f>IF(squadre!BS21="0s", S21, "-")</f>
        <v>-</v>
      </c>
      <c r="CN141" s="12">
        <f>IF(squadre!BT21="0s", T21, "-")</f>
        <v>6</v>
      </c>
      <c r="CO141" s="12" t="str">
        <f>IF(squadre!BU21="0s", U21, "-")</f>
        <v>-</v>
      </c>
      <c r="CP141" s="12" t="str">
        <f>IF(squadre!BV21="0s", V21, "-")</f>
        <v>-</v>
      </c>
    </row>
    <row r="142" spans="2:94" x14ac:dyDescent="0.25">
      <c r="B142" s="11">
        <v>20</v>
      </c>
      <c r="C142" s="12">
        <f>IF(squadre!C22=0, C22, "-")</f>
        <v>6</v>
      </c>
      <c r="D142" s="12" t="str">
        <f>IF(squadre!D22=0, D22, "-")</f>
        <v>-</v>
      </c>
      <c r="E142" s="12" t="str">
        <f>IF(squadre!E22=0, E22, "-")</f>
        <v>-</v>
      </c>
      <c r="F142" s="12" t="str">
        <f>IF(squadre!F22=0, F22, "-")</f>
        <v>-</v>
      </c>
      <c r="G142" s="12">
        <f>IF(squadre!G22=0, G22, "-")</f>
        <v>5</v>
      </c>
      <c r="H142" s="12">
        <f>IF(squadre!H22=0, H22, "-")</f>
        <v>4</v>
      </c>
      <c r="I142" s="12">
        <f>IF(squadre!I22=0, I22, "-")</f>
        <v>6.5</v>
      </c>
      <c r="J142" s="12" t="str">
        <f>IF(squadre!J22=0, J22, "-")</f>
        <v>-</v>
      </c>
      <c r="K142" s="12">
        <f>IF(squadre!K22=0, K22, "-")</f>
        <v>5.5</v>
      </c>
      <c r="L142" s="12" t="str">
        <f>IF(squadre!L22=0, L22, "-")</f>
        <v>-</v>
      </c>
      <c r="M142" s="12">
        <f>IF(squadre!M22=0, M22, "-")</f>
        <v>7.5</v>
      </c>
      <c r="N142" s="12" t="str">
        <f>IF(squadre!N22=0, N22, "-")</f>
        <v>-</v>
      </c>
      <c r="O142" s="12">
        <f>IF(squadre!O22=0, O22, "-")</f>
        <v>5.5</v>
      </c>
      <c r="P142" s="12" t="str">
        <f>IF(squadre!P22=0, P22, "-")</f>
        <v>-</v>
      </c>
      <c r="Q142" s="12">
        <f>IF(squadre!Q22=0, Q22, "-")</f>
        <v>6</v>
      </c>
      <c r="R142" s="12">
        <f>IF(squadre!R22=0, R22, "-")</f>
        <v>6</v>
      </c>
      <c r="S142" s="12" t="str">
        <f>IF(squadre!S22=0, S22, "-")</f>
        <v>-</v>
      </c>
      <c r="T142" s="12">
        <f>IF(squadre!T22=0, T22, "-")</f>
        <v>6</v>
      </c>
      <c r="U142" s="12" t="str">
        <f>IF(squadre!U22=0, U22, "-")</f>
        <v>-</v>
      </c>
      <c r="V142" s="12" t="str">
        <f>IF(squadre!V22=0, V22, "-")</f>
        <v>-</v>
      </c>
      <c r="AB142" s="11">
        <v>20</v>
      </c>
      <c r="AC142" s="12" t="str">
        <f>IF(squadre!BC22="0v", C22, "-")</f>
        <v>-</v>
      </c>
      <c r="AD142" s="12" t="str">
        <f>IF(squadre!BD22="0v", D22, "-")</f>
        <v>-</v>
      </c>
      <c r="AE142" s="12" t="str">
        <f>IF(squadre!BE22="0v", E22, "-")</f>
        <v>-</v>
      </c>
      <c r="AF142" s="12" t="str">
        <f>IF(squadre!BF22="0v", F22, "-")</f>
        <v>-</v>
      </c>
      <c r="AG142" s="12" t="str">
        <f>IF(squadre!BG22="0v", G22, "-")</f>
        <v>-</v>
      </c>
      <c r="AH142" s="12" t="str">
        <f>IF(squadre!BH22="0v", H22, "-")</f>
        <v>-</v>
      </c>
      <c r="AI142" s="12" t="str">
        <f>IF(squadre!BI22="0v", I22, "-")</f>
        <v>-</v>
      </c>
      <c r="AJ142" s="12" t="str">
        <f>IF(squadre!BJ22="0v", J22, "-")</f>
        <v>-</v>
      </c>
      <c r="AK142" s="12" t="str">
        <f>IF(squadre!BK22="0v", K22, "-")</f>
        <v>-</v>
      </c>
      <c r="AL142" s="12" t="str">
        <f>IF(squadre!BL22="0v", L22, "-")</f>
        <v>-</v>
      </c>
      <c r="AM142" s="12" t="str">
        <f>IF(squadre!BM22="0v", M22, "-")</f>
        <v>-</v>
      </c>
      <c r="AN142" s="12" t="str">
        <f>IF(squadre!BN22="0v", N22, "-")</f>
        <v>-</v>
      </c>
      <c r="AO142" s="12" t="str">
        <f>IF(squadre!BO22="0v", O22, "-")</f>
        <v>-</v>
      </c>
      <c r="AP142" s="12" t="str">
        <f>IF(squadre!BP22="0v", P22, "-")</f>
        <v>-</v>
      </c>
      <c r="AQ142" s="12" t="str">
        <f>IF(squadre!BQ22="0v", Q22, "-")</f>
        <v>-</v>
      </c>
      <c r="AR142" s="12" t="str">
        <f>IF(squadre!BR22="0v", R22, "-")</f>
        <v>-</v>
      </c>
      <c r="AS142" s="12" t="str">
        <f>IF(squadre!BS22="0v", S22, "-")</f>
        <v>-</v>
      </c>
      <c r="AT142" s="12" t="str">
        <f>IF(squadre!BT22="0v", T22, "-")</f>
        <v>-</v>
      </c>
      <c r="AU142" s="12" t="str">
        <f>IF(squadre!BU22="0v", U22, "-")</f>
        <v>-</v>
      </c>
      <c r="AV142" s="12" t="str">
        <f>IF(squadre!BV22="0v", V22, "-")</f>
        <v>-</v>
      </c>
      <c r="AY142" s="11">
        <v>20</v>
      </c>
      <c r="AZ142" s="12" t="str">
        <f>IF(squadre!BC21="0p", C21, "-")</f>
        <v>-</v>
      </c>
      <c r="BA142" s="12" t="str">
        <f>IF(squadre!BD22="0p", D22, "-")</f>
        <v>-</v>
      </c>
      <c r="BB142" s="12" t="str">
        <f>IF(squadre!BE22="0p", E22, "-")</f>
        <v>-</v>
      </c>
      <c r="BC142" s="12" t="str">
        <f>IF(squadre!BF22="0p", F22, "-")</f>
        <v>-</v>
      </c>
      <c r="BD142" s="12" t="str">
        <f>IF(squadre!BG22="0p", G22, "-")</f>
        <v>-</v>
      </c>
      <c r="BE142" s="12" t="str">
        <f>IF(squadre!BH22="0p", H22, "-")</f>
        <v>-</v>
      </c>
      <c r="BF142" s="12" t="str">
        <f>IF(squadre!BI22="0p", I22, "-")</f>
        <v>-</v>
      </c>
      <c r="BG142" s="12" t="str">
        <f>IF(squadre!BJ22="0p", J22, "-")</f>
        <v>-</v>
      </c>
      <c r="BH142" s="12">
        <f>IF(squadre!BK22="0p", K22, "-")</f>
        <v>5.5</v>
      </c>
      <c r="BI142" s="12" t="str">
        <f>IF(squadre!BL22="0p", L22, "-")</f>
        <v>-</v>
      </c>
      <c r="BJ142" s="12">
        <f>IF(squadre!BM22="0p", M22, "-")</f>
        <v>7.5</v>
      </c>
      <c r="BK142" s="12" t="str">
        <f>IF(squadre!BN22="0p", N22, "-")</f>
        <v>-</v>
      </c>
      <c r="BL142" s="12" t="str">
        <f>IF(squadre!BO22="0p", O22, "-")</f>
        <v>-</v>
      </c>
      <c r="BM142" s="12" t="str">
        <f>IF(squadre!BP22="0p", P22, "-")</f>
        <v>-</v>
      </c>
      <c r="BN142" s="12" t="str">
        <f>IF(squadre!BQ22="0p", Q22, "-")</f>
        <v>-</v>
      </c>
      <c r="BO142" s="12" t="str">
        <f>IF(squadre!BR22="0p", R22, "-")</f>
        <v>-</v>
      </c>
      <c r="BP142" s="12" t="str">
        <f>IF(squadre!BS22="0p", S22, "-")</f>
        <v>-</v>
      </c>
      <c r="BQ142" s="12" t="str">
        <f>IF(squadre!BT22="0p", T22, "-")</f>
        <v>-</v>
      </c>
      <c r="BR142" s="12" t="str">
        <f>IF(squadre!BU22="0p", U22, "-")</f>
        <v>-</v>
      </c>
      <c r="BS142" s="12" t="str">
        <f>IF(squadre!BV22="0p", V22, "-")</f>
        <v>-</v>
      </c>
      <c r="BV142" s="11">
        <v>20</v>
      </c>
      <c r="BW142" s="12">
        <f>IF(squadre!BC22="0s", C22, "-")</f>
        <v>6</v>
      </c>
      <c r="BX142" s="12" t="str">
        <f>IF(squadre!BD22="0s", D22, "-")</f>
        <v>-</v>
      </c>
      <c r="BY142" s="12" t="str">
        <f>IF(squadre!BE22="0s", E22, "-")</f>
        <v>-</v>
      </c>
      <c r="BZ142" s="12" t="str">
        <f>IF(squadre!BF22="0s", F22, "-")</f>
        <v>-</v>
      </c>
      <c r="CA142" s="12">
        <f>IF(squadre!BG22="0s", G22, "-")</f>
        <v>5</v>
      </c>
      <c r="CB142" s="12">
        <f>IF(squadre!BH22="0s", H22, "-")</f>
        <v>4</v>
      </c>
      <c r="CC142" s="12">
        <f>IF(squadre!BI22="0s", I22, "-")</f>
        <v>6.5</v>
      </c>
      <c r="CD142" s="12" t="str">
        <f>IF(squadre!BJ22="0s", J22, "-")</f>
        <v>-</v>
      </c>
      <c r="CE142" s="12" t="str">
        <f>IF(squadre!BK22="0s", K22, "-")</f>
        <v>-</v>
      </c>
      <c r="CF142" s="12" t="str">
        <f>IF(squadre!BL22="0s", L22, "-")</f>
        <v>-</v>
      </c>
      <c r="CG142" s="12" t="str">
        <f>IF(squadre!BM22="0s", M22, "-")</f>
        <v>-</v>
      </c>
      <c r="CH142" s="12" t="str">
        <f>IF(squadre!BN22="0s", N22, "-")</f>
        <v>-</v>
      </c>
      <c r="CI142" s="12">
        <f>IF(squadre!BO22="0s", O22, "-")</f>
        <v>5.5</v>
      </c>
      <c r="CJ142" s="12" t="str">
        <f>IF(squadre!BP22="0s", P22, "-")</f>
        <v>-</v>
      </c>
      <c r="CK142" s="12">
        <f>IF(squadre!BQ22="0s", Q22, "-")</f>
        <v>6</v>
      </c>
      <c r="CL142" s="12">
        <f>IF(squadre!BR22="0s", R22, "-")</f>
        <v>6</v>
      </c>
      <c r="CM142" s="12" t="str">
        <f>IF(squadre!BS22="0s", S22, "-")</f>
        <v>-</v>
      </c>
      <c r="CN142" s="12">
        <f>IF(squadre!BT22="0s", T22, "-")</f>
        <v>6</v>
      </c>
      <c r="CO142" s="12" t="str">
        <f>IF(squadre!BU22="0s", U22, "-")</f>
        <v>-</v>
      </c>
      <c r="CP142" s="12" t="str">
        <f>IF(squadre!BV22="0s", V22, "-")</f>
        <v>-</v>
      </c>
    </row>
    <row r="143" spans="2:94" x14ac:dyDescent="0.25">
      <c r="B143" s="11">
        <v>21</v>
      </c>
      <c r="C143" s="12" t="str">
        <f>IF(squadre!C23=0, C23, "-")</f>
        <v>-</v>
      </c>
      <c r="D143" s="12">
        <f>IF(squadre!D23=0, D23, "-")</f>
        <v>7</v>
      </c>
      <c r="E143" s="12">
        <f>IF(squadre!E23=0, E23, "-")</f>
        <v>6.5</v>
      </c>
      <c r="F143" s="12">
        <f>IF(squadre!F23=0, F23, "-")</f>
        <v>6.5</v>
      </c>
      <c r="G143" s="12" t="str">
        <f>IF(squadre!G23=0, G23, "-")</f>
        <v>-</v>
      </c>
      <c r="H143" s="12" t="str">
        <f>IF(squadre!H23=0, H23, "-")</f>
        <v>-</v>
      </c>
      <c r="I143" s="12" t="str">
        <f>IF(squadre!I23=0, I23, "-")</f>
        <v>-</v>
      </c>
      <c r="J143" s="12">
        <f>IF(squadre!J23=0, J23, "-")</f>
        <v>7</v>
      </c>
      <c r="K143" s="12" t="str">
        <f>IF(squadre!K23=0, K23, "-")</f>
        <v>-</v>
      </c>
      <c r="L143" s="12">
        <f>IF(squadre!L23=0, L23, "-")</f>
        <v>6.5</v>
      </c>
      <c r="M143" s="12" t="str">
        <f>IF(squadre!M23=0, M23, "-")</f>
        <v>-</v>
      </c>
      <c r="N143" s="12">
        <f>IF(squadre!N23=0, N23, "-")</f>
        <v>4</v>
      </c>
      <c r="O143" s="12" t="str">
        <f>IF(squadre!O23=0, O23, "-")</f>
        <v>-</v>
      </c>
      <c r="P143" s="12">
        <f>IF(squadre!P23=0, P23, "-")</f>
        <v>6</v>
      </c>
      <c r="Q143" s="12" t="str">
        <f>IF(squadre!Q23=0, Q23, "-")</f>
        <v>-</v>
      </c>
      <c r="R143" s="12" t="str">
        <f>IF(squadre!R23=0, R23, "-")</f>
        <v>-</v>
      </c>
      <c r="S143" s="12">
        <f>IF(squadre!S23=0, S23, "-")</f>
        <v>5.5</v>
      </c>
      <c r="T143" s="12" t="str">
        <f>IF(squadre!T23=0, T23, "-")</f>
        <v>-</v>
      </c>
      <c r="U143" s="12">
        <f>IF(squadre!U23=0, U23, "-")</f>
        <v>6.5</v>
      </c>
      <c r="V143" s="12">
        <f>IF(squadre!V23=0, V23, "-")</f>
        <v>6</v>
      </c>
      <c r="AB143" s="11">
        <v>21</v>
      </c>
      <c r="AC143" s="12" t="str">
        <f>IF(squadre!BC23="0v", C23, "-")</f>
        <v>-</v>
      </c>
      <c r="AD143" s="12" t="str">
        <f>IF(squadre!BD23="0v", D23, "-")</f>
        <v>-</v>
      </c>
      <c r="AE143" s="12" t="str">
        <f>IF(squadre!BE23="0v", E23, "-")</f>
        <v>-</v>
      </c>
      <c r="AF143" s="12">
        <f>IF(squadre!BF23="0v", F23, "-")</f>
        <v>6.5</v>
      </c>
      <c r="AG143" s="12" t="str">
        <f>IF(squadre!BG23="0v", G23, "-")</f>
        <v>-</v>
      </c>
      <c r="AH143" s="12" t="str">
        <f>IF(squadre!BH23="0v", H23, "-")</f>
        <v>-</v>
      </c>
      <c r="AI143" s="12" t="str">
        <f>IF(squadre!BI23="0v", I23, "-")</f>
        <v>-</v>
      </c>
      <c r="AJ143" s="12" t="str">
        <f>IF(squadre!BJ23="0v", J23, "-")</f>
        <v>-</v>
      </c>
      <c r="AK143" s="12" t="str">
        <f>IF(squadre!BK23="0v", K23, "-")</f>
        <v>-</v>
      </c>
      <c r="AL143" s="12" t="str">
        <f>IF(squadre!BL23="0v", L23, "-")</f>
        <v>-</v>
      </c>
      <c r="AM143" s="12" t="str">
        <f>IF(squadre!BM23="0v", M23, "-")</f>
        <v>-</v>
      </c>
      <c r="AN143" s="12" t="str">
        <f>IF(squadre!BN23="0v", N23, "-")</f>
        <v>-</v>
      </c>
      <c r="AO143" s="12" t="str">
        <f>IF(squadre!BO23="0v", O23, "-")</f>
        <v>-</v>
      </c>
      <c r="AP143" s="12" t="str">
        <f>IF(squadre!BP23="0v", P23, "-")</f>
        <v>-</v>
      </c>
      <c r="AQ143" s="12" t="str">
        <f>IF(squadre!BQ23="0v", Q23, "-")</f>
        <v>-</v>
      </c>
      <c r="AR143" s="12" t="str">
        <f>IF(squadre!BR23="0v", R23, "-")</f>
        <v>-</v>
      </c>
      <c r="AS143" s="12" t="str">
        <f>IF(squadre!BS23="0v", S23, "-")</f>
        <v>-</v>
      </c>
      <c r="AT143" s="12" t="str">
        <f>IF(squadre!BT23="0v", T23, "-")</f>
        <v>-</v>
      </c>
      <c r="AU143" s="12">
        <f>IF(squadre!BU23="0v", U23, "-")</f>
        <v>6.5</v>
      </c>
      <c r="AV143" s="12" t="str">
        <f>IF(squadre!BV23="0v", V23, "-")</f>
        <v>-</v>
      </c>
      <c r="AY143" s="11">
        <v>21</v>
      </c>
      <c r="AZ143" s="12" t="str">
        <f>IF(squadre!BC22="0p", C22, "-")</f>
        <v>-</v>
      </c>
      <c r="BA143" s="12" t="str">
        <f>IF(squadre!BD23="0p", D23, "-")</f>
        <v>-</v>
      </c>
      <c r="BB143" s="12">
        <f>IF(squadre!BE23="0p", E23, "-")</f>
        <v>6.5</v>
      </c>
      <c r="BC143" s="12" t="str">
        <f>IF(squadre!BF23="0p", F23, "-")</f>
        <v>-</v>
      </c>
      <c r="BD143" s="12" t="str">
        <f>IF(squadre!BG23="0p", G23, "-")</f>
        <v>-</v>
      </c>
      <c r="BE143" s="12" t="str">
        <f>IF(squadre!BH23="0p", H23, "-")</f>
        <v>-</v>
      </c>
      <c r="BF143" s="12" t="str">
        <f>IF(squadre!BI23="0p", I23, "-")</f>
        <v>-</v>
      </c>
      <c r="BG143" s="12">
        <f>IF(squadre!BJ23="0p", J23, "-")</f>
        <v>7</v>
      </c>
      <c r="BH143" s="12" t="str">
        <f>IF(squadre!BK23="0p", K23, "-")</f>
        <v>-</v>
      </c>
      <c r="BI143" s="12">
        <f>IF(squadre!BL23="0p", L23, "-")</f>
        <v>6.5</v>
      </c>
      <c r="BJ143" s="12" t="str">
        <f>IF(squadre!BM23="0p", M23, "-")</f>
        <v>-</v>
      </c>
      <c r="BK143" s="12">
        <f>IF(squadre!BN23="0p", N23, "-")</f>
        <v>4</v>
      </c>
      <c r="BL143" s="12" t="str">
        <f>IF(squadre!BO23="0p", O23, "-")</f>
        <v>-</v>
      </c>
      <c r="BM143" s="12">
        <f>IF(squadre!BP23="0p", P23, "-")</f>
        <v>6</v>
      </c>
      <c r="BN143" s="12" t="str">
        <f>IF(squadre!BQ23="0p", Q23, "-")</f>
        <v>-</v>
      </c>
      <c r="BO143" s="12" t="str">
        <f>IF(squadre!BR23="0p", R23, "-")</f>
        <v>-</v>
      </c>
      <c r="BP143" s="12" t="str">
        <f>IF(squadre!BS23="0p", S23, "-")</f>
        <v>-</v>
      </c>
      <c r="BQ143" s="12" t="str">
        <f>IF(squadre!BT23="0p", T23, "-")</f>
        <v>-</v>
      </c>
      <c r="BR143" s="12" t="str">
        <f>IF(squadre!BU23="0p", U23, "-")</f>
        <v>-</v>
      </c>
      <c r="BS143" s="12" t="str">
        <f>IF(squadre!BV23="0p", V23, "-")</f>
        <v>-</v>
      </c>
      <c r="BV143" s="11">
        <v>21</v>
      </c>
      <c r="BW143" s="12" t="str">
        <f>IF(squadre!BC23="0s", C23, "-")</f>
        <v>-</v>
      </c>
      <c r="BX143" s="12">
        <f>IF(squadre!BD23="0s", D23, "-")</f>
        <v>7</v>
      </c>
      <c r="BY143" s="12" t="str">
        <f>IF(squadre!BE23="0s", E23, "-")</f>
        <v>-</v>
      </c>
      <c r="BZ143" s="12" t="str">
        <f>IF(squadre!BF23="0s", F23, "-")</f>
        <v>-</v>
      </c>
      <c r="CA143" s="12" t="str">
        <f>IF(squadre!BG23="0s", G23, "-")</f>
        <v>-</v>
      </c>
      <c r="CB143" s="12" t="str">
        <f>IF(squadre!BH23="0s", H23, "-")</f>
        <v>-</v>
      </c>
      <c r="CC143" s="12" t="str">
        <f>IF(squadre!BI23="0s", I23, "-")</f>
        <v>-</v>
      </c>
      <c r="CD143" s="12" t="str">
        <f>IF(squadre!BJ23="0s", J23, "-")</f>
        <v>-</v>
      </c>
      <c r="CE143" s="12" t="str">
        <f>IF(squadre!BK23="0s", K23, "-")</f>
        <v>-</v>
      </c>
      <c r="CF143" s="12" t="str">
        <f>IF(squadre!BL23="0s", L23, "-")</f>
        <v>-</v>
      </c>
      <c r="CG143" s="12" t="str">
        <f>IF(squadre!BM23="0s", M23, "-")</f>
        <v>-</v>
      </c>
      <c r="CH143" s="12" t="str">
        <f>IF(squadre!BN23="0s", N23, "-")</f>
        <v>-</v>
      </c>
      <c r="CI143" s="12" t="str">
        <f>IF(squadre!BO23="0s", O23, "-")</f>
        <v>-</v>
      </c>
      <c r="CJ143" s="12" t="str">
        <f>IF(squadre!BP23="0s", P23, "-")</f>
        <v>-</v>
      </c>
      <c r="CK143" s="12" t="str">
        <f>IF(squadre!BQ23="0s", Q23, "-")</f>
        <v>-</v>
      </c>
      <c r="CL143" s="12" t="str">
        <f>IF(squadre!BR23="0s", R23, "-")</f>
        <v>-</v>
      </c>
      <c r="CM143" s="12">
        <f>IF(squadre!BS23="0s", S23, "-")</f>
        <v>5.5</v>
      </c>
      <c r="CN143" s="12" t="str">
        <f>IF(squadre!BT23="0s", T23, "-")</f>
        <v>-</v>
      </c>
      <c r="CO143" s="12" t="str">
        <f>IF(squadre!BU23="0s", U23, "-")</f>
        <v>-</v>
      </c>
      <c r="CP143" s="12">
        <f>IF(squadre!BV23="0s", V23, "-")</f>
        <v>6</v>
      </c>
    </row>
    <row r="144" spans="2:94" x14ac:dyDescent="0.25">
      <c r="B144" s="11">
        <v>22</v>
      </c>
      <c r="C144" s="12" t="str">
        <f>IF(squadre!C24=0, C24, "-")</f>
        <v>-</v>
      </c>
      <c r="D144" s="12" t="str">
        <f>IF(squadre!D24=0, D24, "-")</f>
        <v>-</v>
      </c>
      <c r="E144" s="12" t="str">
        <f>IF(squadre!E24=0, E24, "-")</f>
        <v>-</v>
      </c>
      <c r="F144" s="12" t="str">
        <f>IF(squadre!F24=0, F24, "-")</f>
        <v>-</v>
      </c>
      <c r="G144" s="12">
        <f>IF(squadre!G24=0, G24, "-")</f>
        <v>6</v>
      </c>
      <c r="H144" s="12">
        <f>IF(squadre!H24=0, H24, "-")</f>
        <v>4</v>
      </c>
      <c r="I144" s="12">
        <f>IF(squadre!I24=0, I24, "-")</f>
        <v>7</v>
      </c>
      <c r="J144" s="12" t="str">
        <f>IF(squadre!J24=0, J24, "-")</f>
        <v>-</v>
      </c>
      <c r="K144" s="12" t="str">
        <f>IF(squadre!K24=0, K24, "-")</f>
        <v>-</v>
      </c>
      <c r="L144" s="12" t="str">
        <f>IF(squadre!L24=0, L24, "-")</f>
        <v>-</v>
      </c>
      <c r="M144" s="12">
        <f>IF(squadre!M24=0, M24, "-")</f>
        <v>6</v>
      </c>
      <c r="N144" s="12">
        <f>IF(squadre!N24=0, N24, "-")</f>
        <v>6.5</v>
      </c>
      <c r="O144" s="12">
        <f>IF(squadre!O24=0, O24, "-")</f>
        <v>7</v>
      </c>
      <c r="P144" s="12" t="str">
        <f>IF(squadre!P24=0, P24, "-")</f>
        <v>-</v>
      </c>
      <c r="Q144" s="12">
        <f>IF(squadre!Q24=0, Q24, "-")</f>
        <v>6</v>
      </c>
      <c r="R144" s="12">
        <f>IF(squadre!R24=0, R24, "-")</f>
        <v>4.5</v>
      </c>
      <c r="S144" s="12" t="str">
        <f>IF(squadre!S24=0, S24, "-")</f>
        <v>-</v>
      </c>
      <c r="T144" s="12">
        <f>IF(squadre!T24=0, T24, "-")</f>
        <v>6</v>
      </c>
      <c r="U144" s="12">
        <f>IF(squadre!U24=0, U24, "-")</f>
        <v>6.5</v>
      </c>
      <c r="V144" s="12" t="str">
        <f>IF(squadre!V24=0, V24, "-")</f>
        <v>-</v>
      </c>
      <c r="AB144" s="11">
        <v>22</v>
      </c>
      <c r="AC144" s="12" t="str">
        <f>IF(squadre!BC24="0v", C24, "-")</f>
        <v>-</v>
      </c>
      <c r="AD144" s="12" t="str">
        <f>IF(squadre!BD24="0v", D24, "-")</f>
        <v>-</v>
      </c>
      <c r="AE144" s="12" t="str">
        <f>IF(squadre!BE24="0v", E24, "-")</f>
        <v>-</v>
      </c>
      <c r="AF144" s="12" t="str">
        <f>IF(squadre!BF24="0v", F24, "-")</f>
        <v>-</v>
      </c>
      <c r="AG144" s="12">
        <f>IF(squadre!BG24="0v", G24, "-")</f>
        <v>6</v>
      </c>
      <c r="AH144" s="12" t="str">
        <f>IF(squadre!BH24="0v", H24, "-")</f>
        <v>-</v>
      </c>
      <c r="AI144" s="12" t="str">
        <f>IF(squadre!BI24="0v", I24, "-")</f>
        <v>-</v>
      </c>
      <c r="AJ144" s="12" t="str">
        <f>IF(squadre!BJ24="0v", J24, "-")</f>
        <v>-</v>
      </c>
      <c r="AK144" s="12" t="str">
        <f>IF(squadre!BK24="0v", K24, "-")</f>
        <v>-</v>
      </c>
      <c r="AL144" s="12" t="str">
        <f>IF(squadre!BL24="0v", L24, "-")</f>
        <v>-</v>
      </c>
      <c r="AM144" s="12">
        <f>IF(squadre!BM24="0v", M24, "-")</f>
        <v>6</v>
      </c>
      <c r="AN144" s="12">
        <f>IF(squadre!BN24="0v", N24, "-")</f>
        <v>6.5</v>
      </c>
      <c r="AO144" s="12" t="str">
        <f>IF(squadre!BO24="0v", O24, "-")</f>
        <v>-</v>
      </c>
      <c r="AP144" s="12" t="str">
        <f>IF(squadre!BP24="0v", P24, "-")</f>
        <v>-</v>
      </c>
      <c r="AQ144" s="12" t="str">
        <f>IF(squadre!BQ24="0v", Q24, "-")</f>
        <v>-</v>
      </c>
      <c r="AR144" s="12" t="str">
        <f>IF(squadre!BR24="0v", R24, "-")</f>
        <v>-</v>
      </c>
      <c r="AS144" s="12" t="str">
        <f>IF(squadre!BS24="0v", S24, "-")</f>
        <v>-</v>
      </c>
      <c r="AT144" s="12" t="str">
        <f>IF(squadre!BT24="0v", T24, "-")</f>
        <v>-</v>
      </c>
      <c r="AU144" s="12" t="str">
        <f>IF(squadre!BU24="0v", U24, "-")</f>
        <v>-</v>
      </c>
      <c r="AV144" s="12" t="str">
        <f>IF(squadre!BV24="0v", V24, "-")</f>
        <v>-</v>
      </c>
      <c r="AY144" s="11">
        <v>22</v>
      </c>
      <c r="AZ144" s="12" t="str">
        <f>IF(squadre!BC23="0p", C23, "-")</f>
        <v>-</v>
      </c>
      <c r="BA144" s="12" t="str">
        <f>IF(squadre!BD24="0p", D24, "-")</f>
        <v>-</v>
      </c>
      <c r="BB144" s="12" t="str">
        <f>IF(squadre!BE24="0p", E24, "-")</f>
        <v>-</v>
      </c>
      <c r="BC144" s="12" t="str">
        <f>IF(squadre!BF24="0p", F24, "-")</f>
        <v>-</v>
      </c>
      <c r="BD144" s="12" t="str">
        <f>IF(squadre!BG24="0p", G24, "-")</f>
        <v>-</v>
      </c>
      <c r="BE144" s="12" t="str">
        <f>IF(squadre!BH24="0p", H24, "-")</f>
        <v>-</v>
      </c>
      <c r="BF144" s="12">
        <f>IF(squadre!BI24="0p", I24, "-")</f>
        <v>7</v>
      </c>
      <c r="BG144" s="12" t="str">
        <f>IF(squadre!BJ24="0p", J24, "-")</f>
        <v>-</v>
      </c>
      <c r="BH144" s="12" t="str">
        <f>IF(squadre!BK24="0p", K24, "-")</f>
        <v>-</v>
      </c>
      <c r="BI144" s="12" t="str">
        <f>IF(squadre!BL24="0p", L24, "-")</f>
        <v>-</v>
      </c>
      <c r="BJ144" s="12" t="str">
        <f>IF(squadre!BM24="0p", M24, "-")</f>
        <v>-</v>
      </c>
      <c r="BK144" s="12" t="str">
        <f>IF(squadre!BN24="0p", N24, "-")</f>
        <v>-</v>
      </c>
      <c r="BL144" s="12">
        <f>IF(squadre!BO24="0p", O24, "-")</f>
        <v>7</v>
      </c>
      <c r="BM144" s="12" t="str">
        <f>IF(squadre!BP24="0p", P24, "-")</f>
        <v>-</v>
      </c>
      <c r="BN144" s="12" t="str">
        <f>IF(squadre!BQ24="0p", Q24, "-")</f>
        <v>-</v>
      </c>
      <c r="BO144" s="12">
        <f>IF(squadre!BR24="0p", R24, "-")</f>
        <v>4.5</v>
      </c>
      <c r="BP144" s="12" t="str">
        <f>IF(squadre!BS24="0p", S24, "-")</f>
        <v>-</v>
      </c>
      <c r="BQ144" s="12" t="str">
        <f>IF(squadre!BT24="0p", T24, "-")</f>
        <v>-</v>
      </c>
      <c r="BR144" s="12">
        <f>IF(squadre!BU24="0p", U24, "-")</f>
        <v>6.5</v>
      </c>
      <c r="BS144" s="12" t="str">
        <f>IF(squadre!BV24="0p", V24, "-")</f>
        <v>-</v>
      </c>
      <c r="BV144" s="11">
        <v>22</v>
      </c>
      <c r="BW144" s="12" t="str">
        <f>IF(squadre!BC24="0s", C24, "-")</f>
        <v>-</v>
      </c>
      <c r="BX144" s="12" t="str">
        <f>IF(squadre!BD24="0s", D24, "-")</f>
        <v>-</v>
      </c>
      <c r="BY144" s="12" t="str">
        <f>IF(squadre!BE24="0s", E24, "-")</f>
        <v>-</v>
      </c>
      <c r="BZ144" s="12" t="str">
        <f>IF(squadre!BF24="0s", F24, "-")</f>
        <v>-</v>
      </c>
      <c r="CA144" s="12" t="str">
        <f>IF(squadre!BG24="0s", G24, "-")</f>
        <v>-</v>
      </c>
      <c r="CB144" s="12">
        <f>IF(squadre!BH24="0s", H24, "-")</f>
        <v>4</v>
      </c>
      <c r="CC144" s="12" t="str">
        <f>IF(squadre!BI24="0s", I24, "-")</f>
        <v>-</v>
      </c>
      <c r="CD144" s="12" t="str">
        <f>IF(squadre!BJ24="0s", J24, "-")</f>
        <v>-</v>
      </c>
      <c r="CE144" s="12" t="str">
        <f>IF(squadre!BK24="0s", K24, "-")</f>
        <v>-</v>
      </c>
      <c r="CF144" s="12" t="str">
        <f>IF(squadre!BL24="0s", L24, "-")</f>
        <v>-</v>
      </c>
      <c r="CG144" s="12" t="str">
        <f>IF(squadre!BM24="0s", M24, "-")</f>
        <v>-</v>
      </c>
      <c r="CH144" s="12" t="str">
        <f>IF(squadre!BN24="0s", N24, "-")</f>
        <v>-</v>
      </c>
      <c r="CI144" s="12" t="str">
        <f>IF(squadre!BO24="0s", O24, "-")</f>
        <v>-</v>
      </c>
      <c r="CJ144" s="12" t="str">
        <f>IF(squadre!BP24="0s", P24, "-")</f>
        <v>-</v>
      </c>
      <c r="CK144" s="12">
        <f>IF(squadre!BQ24="0s", Q24, "-")</f>
        <v>6</v>
      </c>
      <c r="CL144" s="12" t="str">
        <f>IF(squadre!BR24="0s", R24, "-")</f>
        <v>-</v>
      </c>
      <c r="CM144" s="12" t="str">
        <f>IF(squadre!BS24="0s", S24, "-")</f>
        <v>-</v>
      </c>
      <c r="CN144" s="12">
        <f>IF(squadre!BT24="0s", T24, "-")</f>
        <v>6</v>
      </c>
      <c r="CO144" s="12" t="str">
        <f>IF(squadre!BU24="0s", U24, "-")</f>
        <v>-</v>
      </c>
      <c r="CP144" s="12" t="str">
        <f>IF(squadre!BV24="0s", V24, "-")</f>
        <v>-</v>
      </c>
    </row>
    <row r="145" spans="2:94" x14ac:dyDescent="0.25">
      <c r="B145" s="11">
        <v>23</v>
      </c>
      <c r="C145" s="12">
        <f>IF(squadre!C25=0, C25, "-")</f>
        <v>6.5</v>
      </c>
      <c r="D145" s="12">
        <f>IF(squadre!D25=0, D25, "-")</f>
        <v>6.5</v>
      </c>
      <c r="E145" s="12">
        <f>IF(squadre!E25=0, E25, "-")</f>
        <v>6.5</v>
      </c>
      <c r="F145" s="12">
        <f>IF(squadre!F25=0, F25, "-")</f>
        <v>5.5</v>
      </c>
      <c r="G145" s="12" t="str">
        <f>IF(squadre!G25=0, G25, "-")</f>
        <v>-</v>
      </c>
      <c r="H145" s="12" t="str">
        <f>IF(squadre!H25=0, H25, "-")</f>
        <v>-</v>
      </c>
      <c r="I145" s="12" t="str">
        <f>IF(squadre!I25=0, I25, "-")</f>
        <v>-</v>
      </c>
      <c r="J145" s="12">
        <f>IF(squadre!J25=0, J25, "-")</f>
        <v>5.5</v>
      </c>
      <c r="K145" s="12">
        <f>IF(squadre!K25=0, K25, "-")</f>
        <v>6</v>
      </c>
      <c r="L145" s="12">
        <f>IF(squadre!L25=0, L25, "-")</f>
        <v>6.5</v>
      </c>
      <c r="M145" s="12" t="str">
        <f>IF(squadre!M25=0, M25, "-")</f>
        <v>-</v>
      </c>
      <c r="N145" s="12" t="str">
        <f>IF(squadre!N25=0, N25, "-")</f>
        <v>-</v>
      </c>
      <c r="O145" s="12" t="str">
        <f>IF(squadre!O25=0, O25, "-")</f>
        <v>-</v>
      </c>
      <c r="P145" s="12">
        <f>IF(squadre!P25=0, P25, "-")</f>
        <v>6.5</v>
      </c>
      <c r="Q145" s="12" t="str">
        <f>IF(squadre!Q25=0, Q25, "-")</f>
        <v>-</v>
      </c>
      <c r="R145" s="12" t="str">
        <f>IF(squadre!R25=0, R25, "-")</f>
        <v>-</v>
      </c>
      <c r="S145" s="12">
        <f>IF(squadre!S25=0, S25, "-")</f>
        <v>6</v>
      </c>
      <c r="T145" s="12" t="str">
        <f>IF(squadre!T25=0, T25, "-")</f>
        <v>-</v>
      </c>
      <c r="U145" s="12" t="str">
        <f>IF(squadre!U25=0, U25, "-")</f>
        <v>-</v>
      </c>
      <c r="V145" s="12">
        <f>IF(squadre!V25=0, V25, "-")</f>
        <v>7</v>
      </c>
      <c r="AB145" s="11">
        <v>23</v>
      </c>
      <c r="AC145" s="12">
        <f>IF(squadre!BC25="0v", C25, "-")</f>
        <v>6.5</v>
      </c>
      <c r="AD145" s="12">
        <f>IF(squadre!BD25="0v", D25, "-")</f>
        <v>6.5</v>
      </c>
      <c r="AE145" s="12">
        <f>IF(squadre!BE25="0v", E25, "-")</f>
        <v>6.5</v>
      </c>
      <c r="AF145" s="12" t="str">
        <f>IF(squadre!BF25="0v", F25, "-")</f>
        <v>-</v>
      </c>
      <c r="AG145" s="12" t="str">
        <f>IF(squadre!BG25="0v", G25, "-")</f>
        <v>-</v>
      </c>
      <c r="AH145" s="12" t="str">
        <f>IF(squadre!BH25="0v", H25, "-")</f>
        <v>-</v>
      </c>
      <c r="AI145" s="12" t="str">
        <f>IF(squadre!BI25="0v", I25, "-")</f>
        <v>-</v>
      </c>
      <c r="AJ145" s="12" t="str">
        <f>IF(squadre!BJ25="0v", J25, "-")</f>
        <v>-</v>
      </c>
      <c r="AK145" s="12">
        <f>IF(squadre!BK25="0v", K25, "-")</f>
        <v>6</v>
      </c>
      <c r="AL145" s="12" t="str">
        <f>IF(squadre!BL25="0v", L25, "-")</f>
        <v>-</v>
      </c>
      <c r="AM145" s="12" t="str">
        <f>IF(squadre!BM25="0v", M25, "-")</f>
        <v>-</v>
      </c>
      <c r="AN145" s="12" t="str">
        <f>IF(squadre!BN25="0v", N25, "-")</f>
        <v>-</v>
      </c>
      <c r="AO145" s="12" t="str">
        <f>IF(squadre!BO25="0v", O25, "-")</f>
        <v>-</v>
      </c>
      <c r="AP145" s="12" t="str">
        <f>IF(squadre!BP25="0v", P25, "-")</f>
        <v>-</v>
      </c>
      <c r="AQ145" s="12" t="str">
        <f>IF(squadre!BQ25="0v", Q25, "-")</f>
        <v>-</v>
      </c>
      <c r="AR145" s="12" t="str">
        <f>IF(squadre!BR25="0v", R25, "-")</f>
        <v>-</v>
      </c>
      <c r="AS145" s="12" t="str">
        <f>IF(squadre!BS25="0v", S25, "-")</f>
        <v>-</v>
      </c>
      <c r="AT145" s="12" t="str">
        <f>IF(squadre!BT25="0v", T25, "-")</f>
        <v>-</v>
      </c>
      <c r="AU145" s="12" t="str">
        <f>IF(squadre!BU25="0v", U25, "-")</f>
        <v>-</v>
      </c>
      <c r="AV145" s="12" t="str">
        <f>IF(squadre!BV25="0v", V25, "-")</f>
        <v>-</v>
      </c>
      <c r="AY145" s="11">
        <v>23</v>
      </c>
      <c r="AZ145" s="12" t="str">
        <f>IF(squadre!BC24="0p", C24, "-")</f>
        <v>-</v>
      </c>
      <c r="BA145" s="12" t="str">
        <f>IF(squadre!BD25="0p", D25, "-")</f>
        <v>-</v>
      </c>
      <c r="BB145" s="12" t="str">
        <f>IF(squadre!BE25="0p", E25, "-")</f>
        <v>-</v>
      </c>
      <c r="BC145" s="12" t="str">
        <f>IF(squadre!BF25="0p", F25, "-")</f>
        <v>-</v>
      </c>
      <c r="BD145" s="12" t="str">
        <f>IF(squadre!BG25="0p", G25, "-")</f>
        <v>-</v>
      </c>
      <c r="BE145" s="12" t="str">
        <f>IF(squadre!BH25="0p", H25, "-")</f>
        <v>-</v>
      </c>
      <c r="BF145" s="12" t="str">
        <f>IF(squadre!BI25="0p", I25, "-")</f>
        <v>-</v>
      </c>
      <c r="BG145" s="12" t="str">
        <f>IF(squadre!BJ25="0p", J25, "-")</f>
        <v>-</v>
      </c>
      <c r="BH145" s="12" t="str">
        <f>IF(squadre!BK25="0p", K25, "-")</f>
        <v>-</v>
      </c>
      <c r="BI145" s="12" t="str">
        <f>IF(squadre!BL25="0p", L25, "-")</f>
        <v>-</v>
      </c>
      <c r="BJ145" s="12" t="str">
        <f>IF(squadre!BM25="0p", M25, "-")</f>
        <v>-</v>
      </c>
      <c r="BK145" s="12" t="str">
        <f>IF(squadre!BN25="0p", N25, "-")</f>
        <v>-</v>
      </c>
      <c r="BL145" s="12" t="str">
        <f>IF(squadre!BO25="0p", O25, "-")</f>
        <v>-</v>
      </c>
      <c r="BM145" s="12" t="str">
        <f>IF(squadre!BP25="0p", P25, "-")</f>
        <v>-</v>
      </c>
      <c r="BN145" s="12" t="str">
        <f>IF(squadre!BQ25="0p", Q25, "-")</f>
        <v>-</v>
      </c>
      <c r="BO145" s="12" t="str">
        <f>IF(squadre!BR25="0p", R25, "-")</f>
        <v>-</v>
      </c>
      <c r="BP145" s="12">
        <f>IF(squadre!BS25="0p", S25, "-")</f>
        <v>6</v>
      </c>
      <c r="BQ145" s="12" t="str">
        <f>IF(squadre!BT25="0p", T25, "-")</f>
        <v>-</v>
      </c>
      <c r="BR145" s="12" t="str">
        <f>IF(squadre!BU25="0p", U25, "-")</f>
        <v>-</v>
      </c>
      <c r="BS145" s="12" t="str">
        <f>IF(squadre!BV25="0p", V25, "-")</f>
        <v>-</v>
      </c>
      <c r="BV145" s="11">
        <v>23</v>
      </c>
      <c r="BW145" s="12" t="str">
        <f>IF(squadre!BC25="0s", C25, "-")</f>
        <v>-</v>
      </c>
      <c r="BX145" s="12" t="str">
        <f>IF(squadre!BD25="0s", D25, "-")</f>
        <v>-</v>
      </c>
      <c r="BY145" s="12" t="str">
        <f>IF(squadre!BE25="0s", E25, "-")</f>
        <v>-</v>
      </c>
      <c r="BZ145" s="12">
        <f>IF(squadre!BF25="0s", F25, "-")</f>
        <v>5.5</v>
      </c>
      <c r="CA145" s="12" t="str">
        <f>IF(squadre!BG25="0s", G25, "-")</f>
        <v>-</v>
      </c>
      <c r="CB145" s="12" t="str">
        <f>IF(squadre!BH25="0s", H25, "-")</f>
        <v>-</v>
      </c>
      <c r="CC145" s="12" t="str">
        <f>IF(squadre!BI25="0s", I25, "-")</f>
        <v>-</v>
      </c>
      <c r="CD145" s="12">
        <f>IF(squadre!BJ25="0s", J25, "-")</f>
        <v>5.5</v>
      </c>
      <c r="CE145" s="12" t="str">
        <f>IF(squadre!BK25="0s", K25, "-")</f>
        <v>-</v>
      </c>
      <c r="CF145" s="12">
        <f>IF(squadre!BL25="0s", L25, "-")</f>
        <v>6.5</v>
      </c>
      <c r="CG145" s="12" t="str">
        <f>IF(squadre!BM25="0s", M25, "-")</f>
        <v>-</v>
      </c>
      <c r="CH145" s="12" t="str">
        <f>IF(squadre!BN25="0s", N25, "-")</f>
        <v>-</v>
      </c>
      <c r="CI145" s="12" t="str">
        <f>IF(squadre!BO25="0s", O25, "-")</f>
        <v>-</v>
      </c>
      <c r="CJ145" s="12">
        <f>IF(squadre!BP25="0s", P25, "-")</f>
        <v>6.5</v>
      </c>
      <c r="CK145" s="12" t="str">
        <f>IF(squadre!BQ25="0s", Q25, "-")</f>
        <v>-</v>
      </c>
      <c r="CL145" s="12" t="str">
        <f>IF(squadre!BR25="0s", R25, "-")</f>
        <v>-</v>
      </c>
      <c r="CM145" s="12" t="str">
        <f>IF(squadre!BS25="0s", S25, "-")</f>
        <v>-</v>
      </c>
      <c r="CN145" s="12" t="str">
        <f>IF(squadre!BT25="0s", T25, "-")</f>
        <v>-</v>
      </c>
      <c r="CO145" s="12" t="str">
        <f>IF(squadre!BU25="0s", U25, "-")</f>
        <v>-</v>
      </c>
      <c r="CP145" s="12">
        <f>IF(squadre!BV25="0s", V25, "-")</f>
        <v>7</v>
      </c>
    </row>
    <row r="146" spans="2:94" x14ac:dyDescent="0.25">
      <c r="B146" s="11">
        <v>24</v>
      </c>
      <c r="C146" s="12" t="str">
        <f>IF(squadre!C26=0, C26, "-")</f>
        <v>-</v>
      </c>
      <c r="D146" s="12" t="str">
        <f>IF(squadre!D26=0, D26, "-")</f>
        <v>-</v>
      </c>
      <c r="E146" s="12" t="str">
        <f>IF(squadre!E26=0, E26, "-")</f>
        <v>-</v>
      </c>
      <c r="F146" s="12">
        <f>IF(squadre!F26=0, F26, "-")</f>
        <v>6</v>
      </c>
      <c r="G146" s="12">
        <f>IF(squadre!G26=0, G26, "-")</f>
        <v>6</v>
      </c>
      <c r="H146" s="12">
        <f>IF(squadre!H26=0, H26, "-")</f>
        <v>6</v>
      </c>
      <c r="I146" s="12">
        <f>IF(squadre!I26=0, I26, "-")</f>
        <v>6.5</v>
      </c>
      <c r="J146" s="12" t="str">
        <f>IF(squadre!J26=0, J26, "-")</f>
        <v>-</v>
      </c>
      <c r="K146" s="12" t="str">
        <f>IF(squadre!K26=0, K26, "-")</f>
        <v>-</v>
      </c>
      <c r="L146" s="12" t="str">
        <f>IF(squadre!L26=0, L26, "-")</f>
        <v>-</v>
      </c>
      <c r="M146" s="12">
        <f>IF(squadre!M26=0, M26, "-")</f>
        <v>6</v>
      </c>
      <c r="N146" s="12">
        <f>IF(squadre!N26=0, N26, "-")</f>
        <v>6.5</v>
      </c>
      <c r="O146" s="12" t="str">
        <f>IF(squadre!O26=0, O26, "-")</f>
        <v>-</v>
      </c>
      <c r="P146" s="12" t="str">
        <f>IF(squadre!P26=0, P26, "-")</f>
        <v>-</v>
      </c>
      <c r="Q146" s="12">
        <f>IF(squadre!Q26=0, Q26, "-")</f>
        <v>6.5</v>
      </c>
      <c r="R146" s="12">
        <f>IF(squadre!R26=0, R26, "-")</f>
        <v>5.5</v>
      </c>
      <c r="S146" s="12" t="str">
        <f>IF(squadre!S26=0, S26, "-")</f>
        <v>-</v>
      </c>
      <c r="T146" s="12">
        <f>IF(squadre!T26=0, T26, "-")</f>
        <v>6.5</v>
      </c>
      <c r="U146" s="12">
        <f>IF(squadre!U26=0, U26, "-")</f>
        <v>6</v>
      </c>
      <c r="V146" s="12" t="str">
        <f>IF(squadre!V26=0, V26, "-")</f>
        <v>-</v>
      </c>
      <c r="AB146" s="11">
        <v>24</v>
      </c>
      <c r="AC146" s="12" t="str">
        <f>IF(squadre!BC26="0v", C26, "-")</f>
        <v>-</v>
      </c>
      <c r="AD146" s="12" t="str">
        <f>IF(squadre!BD26="0v", D26, "-")</f>
        <v>-</v>
      </c>
      <c r="AE146" s="12" t="str">
        <f>IF(squadre!BE26="0v", E26, "-")</f>
        <v>-</v>
      </c>
      <c r="AF146" s="12" t="str">
        <f>IF(squadre!BF26="0v", F26, "-")</f>
        <v>-</v>
      </c>
      <c r="AG146" s="12" t="str">
        <f>IF(squadre!BG26="0v", G26, "-")</f>
        <v>-</v>
      </c>
      <c r="AH146" s="12" t="str">
        <f>IF(squadre!BH26="0v", H26, "-")</f>
        <v>-</v>
      </c>
      <c r="AI146" s="12" t="str">
        <f>IF(squadre!BI26="0v", I26, "-")</f>
        <v>-</v>
      </c>
      <c r="AJ146" s="12" t="str">
        <f>IF(squadre!BJ26="0v", J26, "-")</f>
        <v>-</v>
      </c>
      <c r="AK146" s="12" t="str">
        <f>IF(squadre!BK26="0v", K26, "-")</f>
        <v>-</v>
      </c>
      <c r="AL146" s="12" t="str">
        <f>IF(squadre!BL26="0v", L26, "-")</f>
        <v>-</v>
      </c>
      <c r="AM146" s="12" t="str">
        <f>IF(squadre!BM26="0v", M26, "-")</f>
        <v>-</v>
      </c>
      <c r="AN146" s="12" t="str">
        <f>IF(squadre!BN26="0v", N26, "-")</f>
        <v>-</v>
      </c>
      <c r="AO146" s="12" t="str">
        <f>IF(squadre!BO26="0v", O26, "-")</f>
        <v>-</v>
      </c>
      <c r="AP146" s="12" t="str">
        <f>IF(squadre!BP26="0v", P26, "-")</f>
        <v>-</v>
      </c>
      <c r="AQ146" s="12" t="str">
        <f>IF(squadre!BQ26="0v", Q26, "-")</f>
        <v>-</v>
      </c>
      <c r="AR146" s="12" t="str">
        <f>IF(squadre!BR26="0v", R26, "-")</f>
        <v>-</v>
      </c>
      <c r="AS146" s="12" t="str">
        <f>IF(squadre!BS26="0v", S26, "-")</f>
        <v>-</v>
      </c>
      <c r="AT146" s="12" t="str">
        <f>IF(squadre!BT26="0v", T26, "-")</f>
        <v>-</v>
      </c>
      <c r="AU146" s="12" t="str">
        <f>IF(squadre!BU26="0v", U26, "-")</f>
        <v>-</v>
      </c>
      <c r="AV146" s="12" t="str">
        <f>IF(squadre!BV26="0v", V26, "-")</f>
        <v>-</v>
      </c>
      <c r="AY146" s="11">
        <v>24</v>
      </c>
      <c r="AZ146" s="12" t="str">
        <f>IF(squadre!BC25="0p", C25, "-")</f>
        <v>-</v>
      </c>
      <c r="BA146" s="12" t="str">
        <f>IF(squadre!BD26="0p", D26, "-")</f>
        <v>-</v>
      </c>
      <c r="BB146" s="12" t="str">
        <f>IF(squadre!BE26="0p", E26, "-")</f>
        <v>-</v>
      </c>
      <c r="BC146" s="12">
        <f>IF(squadre!BF26="0p", F26, "-")</f>
        <v>6</v>
      </c>
      <c r="BD146" s="12" t="str">
        <f>IF(squadre!BG26="0p", G26, "-")</f>
        <v>-</v>
      </c>
      <c r="BE146" s="12" t="str">
        <f>IF(squadre!BH26="0p", H26, "-")</f>
        <v>-</v>
      </c>
      <c r="BF146" s="12">
        <f>IF(squadre!BI26="0p", I26, "-")</f>
        <v>6.5</v>
      </c>
      <c r="BG146" s="12" t="str">
        <f>IF(squadre!BJ26="0p", J26, "-")</f>
        <v>-</v>
      </c>
      <c r="BH146" s="12" t="str">
        <f>IF(squadre!BK26="0p", K26, "-")</f>
        <v>-</v>
      </c>
      <c r="BI146" s="12" t="str">
        <f>IF(squadre!BL26="0p", L26, "-")</f>
        <v>-</v>
      </c>
      <c r="BJ146" s="12">
        <f>IF(squadre!BM26="0p", M26, "-")</f>
        <v>6</v>
      </c>
      <c r="BK146" s="12">
        <f>IF(squadre!BN26="0p", N26, "-")</f>
        <v>6.5</v>
      </c>
      <c r="BL146" s="12" t="str">
        <f>IF(squadre!BO26="0p", O26, "-")</f>
        <v>-</v>
      </c>
      <c r="BM146" s="12" t="str">
        <f>IF(squadre!BP26="0p", P26, "-")</f>
        <v>-</v>
      </c>
      <c r="BN146" s="12">
        <f>IF(squadre!BQ26="0p", Q26, "-")</f>
        <v>6.5</v>
      </c>
      <c r="BO146" s="12" t="str">
        <f>IF(squadre!BR26="0p", R26, "-")</f>
        <v>-</v>
      </c>
      <c r="BP146" s="12" t="str">
        <f>IF(squadre!BS26="0p", S26, "-")</f>
        <v>-</v>
      </c>
      <c r="BQ146" s="12">
        <f>IF(squadre!BT26="0p", T26, "-")</f>
        <v>6.5</v>
      </c>
      <c r="BR146" s="12" t="str">
        <f>IF(squadre!BU26="0p", U26, "-")</f>
        <v>-</v>
      </c>
      <c r="BS146" s="12" t="str">
        <f>IF(squadre!BV26="0p", V26, "-")</f>
        <v>-</v>
      </c>
      <c r="BV146" s="11">
        <v>24</v>
      </c>
      <c r="BW146" s="12" t="str">
        <f>IF(squadre!BC26="0s", C26, "-")</f>
        <v>-</v>
      </c>
      <c r="BX146" s="12" t="str">
        <f>IF(squadre!BD26="0s", D26, "-")</f>
        <v>-</v>
      </c>
      <c r="BY146" s="12" t="str">
        <f>IF(squadre!BE26="0s", E26, "-")</f>
        <v>-</v>
      </c>
      <c r="BZ146" s="12" t="str">
        <f>IF(squadre!BF26="0s", F26, "-")</f>
        <v>-</v>
      </c>
      <c r="CA146" s="12">
        <f>IF(squadre!BG26="0s", G26, "-")</f>
        <v>6</v>
      </c>
      <c r="CB146" s="12">
        <f>IF(squadre!BH26="0s", H26, "-")</f>
        <v>6</v>
      </c>
      <c r="CC146" s="12" t="str">
        <f>IF(squadre!BI26="0s", I26, "-")</f>
        <v>-</v>
      </c>
      <c r="CD146" s="12" t="str">
        <f>IF(squadre!BJ26="0s", J26, "-")</f>
        <v>-</v>
      </c>
      <c r="CE146" s="12" t="str">
        <f>IF(squadre!BK26="0s", K26, "-")</f>
        <v>-</v>
      </c>
      <c r="CF146" s="12" t="str">
        <f>IF(squadre!BL26="0s", L26, "-")</f>
        <v>-</v>
      </c>
      <c r="CG146" s="12" t="str">
        <f>IF(squadre!BM26="0s", M26, "-")</f>
        <v>-</v>
      </c>
      <c r="CH146" s="12" t="str">
        <f>IF(squadre!BN26="0s", N26, "-")</f>
        <v>-</v>
      </c>
      <c r="CI146" s="12" t="str">
        <f>IF(squadre!BO26="0s", O26, "-")</f>
        <v>-</v>
      </c>
      <c r="CJ146" s="12" t="str">
        <f>IF(squadre!BP26="0s", P26, "-")</f>
        <v>-</v>
      </c>
      <c r="CK146" s="12" t="str">
        <f>IF(squadre!BQ26="0s", Q26, "-")</f>
        <v>-</v>
      </c>
      <c r="CL146" s="12">
        <f>IF(squadre!BR26="0s", R26, "-")</f>
        <v>5.5</v>
      </c>
      <c r="CM146" s="12" t="str">
        <f>IF(squadre!BS26="0s", S26, "-")</f>
        <v>-</v>
      </c>
      <c r="CN146" s="12" t="str">
        <f>IF(squadre!BT26="0s", T26, "-")</f>
        <v>-</v>
      </c>
      <c r="CO146" s="12">
        <f>IF(squadre!BU26="0s", U26, "-")</f>
        <v>6</v>
      </c>
      <c r="CP146" s="12" t="str">
        <f>IF(squadre!BV26="0s", V26, "-")</f>
        <v>-</v>
      </c>
    </row>
    <row r="147" spans="2:94" x14ac:dyDescent="0.25">
      <c r="B147" s="11">
        <v>25</v>
      </c>
      <c r="C147" s="12">
        <f>IF(squadre!C27=0, C27, "-")</f>
        <v>6.5</v>
      </c>
      <c r="D147" s="12">
        <f>IF(squadre!D27=0, D27, "-")</f>
        <v>6.5</v>
      </c>
      <c r="E147" s="12">
        <f>IF(squadre!E27=0, E27, "-")</f>
        <v>6.5</v>
      </c>
      <c r="F147" s="12" t="str">
        <f>IF(squadre!F27=0, F27, "-")</f>
        <v>-</v>
      </c>
      <c r="G147" s="12" t="str">
        <f>IF(squadre!G27=0, G27, "-")</f>
        <v>-</v>
      </c>
      <c r="H147" s="12" t="str">
        <f>IF(squadre!H27=0, H27, "-")</f>
        <v>-</v>
      </c>
      <c r="I147" s="12" t="str">
        <f>IF(squadre!I27=0, I27, "-")</f>
        <v>-</v>
      </c>
      <c r="J147" s="12">
        <f>IF(squadre!J27=0, J27, "-")</f>
        <v>6</v>
      </c>
      <c r="K147" s="12">
        <f>IF(squadre!K27=0, K27, "-")</f>
        <v>6.5</v>
      </c>
      <c r="L147" s="12">
        <f>IF(squadre!L27=0, L27, "-")</f>
        <v>5</v>
      </c>
      <c r="M147" s="12" t="str">
        <f>IF(squadre!M27=0, M27, "-")</f>
        <v>-</v>
      </c>
      <c r="N147" s="12" t="str">
        <f>IF(squadre!N27=0, N27, "-")</f>
        <v>-</v>
      </c>
      <c r="O147" s="12">
        <f>IF(squadre!O27=0, O27, "-")</f>
        <v>6</v>
      </c>
      <c r="P147" s="12">
        <f>IF(squadre!P27=0, P27, "-")</f>
        <v>6</v>
      </c>
      <c r="Q147" s="12" t="str">
        <f>IF(squadre!Q27=0, Q27, "-")</f>
        <v>-</v>
      </c>
      <c r="R147" s="12" t="str">
        <f>IF(squadre!R27=0, R27, "-")</f>
        <v>-</v>
      </c>
      <c r="S147" s="12">
        <f>IF(squadre!S27=0, S27, "-")</f>
        <v>6.5</v>
      </c>
      <c r="T147" s="12" t="str">
        <f>IF(squadre!T27=0, T27, "-")</f>
        <v>-</v>
      </c>
      <c r="U147" s="12" t="str">
        <f>IF(squadre!U27=0, U27, "-")</f>
        <v>-</v>
      </c>
      <c r="V147" s="12">
        <f>IF(squadre!V27=0, V27, "-")</f>
        <v>5</v>
      </c>
      <c r="AB147" s="11">
        <v>25</v>
      </c>
      <c r="AC147" s="12" t="str">
        <f>IF(squadre!BC27="0v", C27, "-")</f>
        <v>-</v>
      </c>
      <c r="AD147" s="12" t="str">
        <f>IF(squadre!BD27="0v", D27, "-")</f>
        <v>-</v>
      </c>
      <c r="AE147" s="12">
        <f>IF(squadre!BE27="0v", E27, "-")</f>
        <v>6.5</v>
      </c>
      <c r="AF147" s="12" t="str">
        <f>IF(squadre!BF27="0v", F27, "-")</f>
        <v>-</v>
      </c>
      <c r="AG147" s="12" t="str">
        <f>IF(squadre!BG27="0v", G27, "-")</f>
        <v>-</v>
      </c>
      <c r="AH147" s="12" t="str">
        <f>IF(squadre!BH27="0v", H27, "-")</f>
        <v>-</v>
      </c>
      <c r="AI147" s="12" t="str">
        <f>IF(squadre!BI27="0v", I27, "-")</f>
        <v>-</v>
      </c>
      <c r="AJ147" s="12" t="str">
        <f>IF(squadre!BJ27="0v", J27, "-")</f>
        <v>-</v>
      </c>
      <c r="AK147" s="12" t="str">
        <f>IF(squadre!BK27="0v", K27, "-")</f>
        <v>-</v>
      </c>
      <c r="AL147" s="12" t="str">
        <f>IF(squadre!BL27="0v", L27, "-")</f>
        <v>-</v>
      </c>
      <c r="AM147" s="12" t="str">
        <f>IF(squadre!BM27="0v", M27, "-")</f>
        <v>-</v>
      </c>
      <c r="AN147" s="12" t="str">
        <f>IF(squadre!BN27="0v", N27, "-")</f>
        <v>-</v>
      </c>
      <c r="AO147" s="12" t="str">
        <f>IF(squadre!BO27="0v", O27, "-")</f>
        <v>-</v>
      </c>
      <c r="AP147" s="12" t="str">
        <f>IF(squadre!BP27="0v", P27, "-")</f>
        <v>-</v>
      </c>
      <c r="AQ147" s="12" t="str">
        <f>IF(squadre!BQ27="0v", Q27, "-")</f>
        <v>-</v>
      </c>
      <c r="AR147" s="12" t="str">
        <f>IF(squadre!BR27="0v", R27, "-")</f>
        <v>-</v>
      </c>
      <c r="AS147" s="12" t="str">
        <f>IF(squadre!BS27="0v", S27, "-")</f>
        <v>-</v>
      </c>
      <c r="AT147" s="12" t="str">
        <f>IF(squadre!BT27="0v", T27, "-")</f>
        <v>-</v>
      </c>
      <c r="AU147" s="12" t="str">
        <f>IF(squadre!BU27="0v", U27, "-")</f>
        <v>-</v>
      </c>
      <c r="AV147" s="12" t="str">
        <f>IF(squadre!BV27="0v", V27, "-")</f>
        <v>-</v>
      </c>
      <c r="AY147" s="11">
        <v>25</v>
      </c>
      <c r="AZ147" s="12" t="str">
        <f>IF(squadre!BC26="0p", C26, "-")</f>
        <v>-</v>
      </c>
      <c r="BA147" s="12" t="str">
        <f>IF(squadre!BD27="0p", D27, "-")</f>
        <v>-</v>
      </c>
      <c r="BB147" s="12" t="str">
        <f>IF(squadre!BE27="0p", E27, "-")</f>
        <v>-</v>
      </c>
      <c r="BC147" s="12" t="str">
        <f>IF(squadre!BF27="0p", F27, "-")</f>
        <v>-</v>
      </c>
      <c r="BD147" s="12" t="str">
        <f>IF(squadre!BG27="0p", G27, "-")</f>
        <v>-</v>
      </c>
      <c r="BE147" s="12" t="str">
        <f>IF(squadre!BH27="0p", H27, "-")</f>
        <v>-</v>
      </c>
      <c r="BF147" s="12" t="str">
        <f>IF(squadre!BI27="0p", I27, "-")</f>
        <v>-</v>
      </c>
      <c r="BG147" s="12" t="str">
        <f>IF(squadre!BJ27="0p", J27, "-")</f>
        <v>-</v>
      </c>
      <c r="BH147" s="12" t="str">
        <f>IF(squadre!BK27="0p", K27, "-")</f>
        <v>-</v>
      </c>
      <c r="BI147" s="12" t="str">
        <f>IF(squadre!BL27="0p", L27, "-")</f>
        <v>-</v>
      </c>
      <c r="BJ147" s="12" t="str">
        <f>IF(squadre!BM27="0p", M27, "-")</f>
        <v>-</v>
      </c>
      <c r="BK147" s="12" t="str">
        <f>IF(squadre!BN27="0p", N27, "-")</f>
        <v>-</v>
      </c>
      <c r="BL147" s="12">
        <f>IF(squadre!BO27="0p", O27, "-")</f>
        <v>6</v>
      </c>
      <c r="BM147" s="12" t="str">
        <f>IF(squadre!BP27="0p", P27, "-")</f>
        <v>-</v>
      </c>
      <c r="BN147" s="12" t="str">
        <f>IF(squadre!BQ27="0p", Q27, "-")</f>
        <v>-</v>
      </c>
      <c r="BO147" s="12" t="str">
        <f>IF(squadre!BR27="0p", R27, "-")</f>
        <v>-</v>
      </c>
      <c r="BP147" s="12">
        <f>IF(squadre!BS27="0p", S27, "-")</f>
        <v>6.5</v>
      </c>
      <c r="BQ147" s="12" t="str">
        <f>IF(squadre!BT27="0p", T27, "-")</f>
        <v>-</v>
      </c>
      <c r="BR147" s="12" t="str">
        <f>IF(squadre!BU27="0p", U27, "-")</f>
        <v>-</v>
      </c>
      <c r="BS147" s="12" t="str">
        <f>IF(squadre!BV27="0p", V27, "-")</f>
        <v>-</v>
      </c>
      <c r="BV147" s="11">
        <v>25</v>
      </c>
      <c r="BW147" s="12">
        <f>IF(squadre!BC27="0s", C27, "-")</f>
        <v>6.5</v>
      </c>
      <c r="BX147" s="12">
        <f>IF(squadre!BD27="0s", D27, "-")</f>
        <v>6.5</v>
      </c>
      <c r="BY147" s="12" t="str">
        <f>IF(squadre!BE27="0s", E27, "-")</f>
        <v>-</v>
      </c>
      <c r="BZ147" s="12" t="str">
        <f>IF(squadre!BF27="0s", F27, "-")</f>
        <v>-</v>
      </c>
      <c r="CA147" s="12" t="str">
        <f>IF(squadre!BG27="0s", G27, "-")</f>
        <v>-</v>
      </c>
      <c r="CB147" s="12" t="str">
        <f>IF(squadre!BH27="0s", H27, "-")</f>
        <v>-</v>
      </c>
      <c r="CC147" s="12" t="str">
        <f>IF(squadre!BI27="0s", I27, "-")</f>
        <v>-</v>
      </c>
      <c r="CD147" s="12">
        <f>IF(squadre!BJ27="0s", J27, "-")</f>
        <v>6</v>
      </c>
      <c r="CE147" s="12">
        <f>IF(squadre!BK27="0s", K27, "-")</f>
        <v>6.5</v>
      </c>
      <c r="CF147" s="12">
        <f>IF(squadre!BL27="0s", L27, "-")</f>
        <v>5</v>
      </c>
      <c r="CG147" s="12" t="str">
        <f>IF(squadre!BM27="0s", M27, "-")</f>
        <v>-</v>
      </c>
      <c r="CH147" s="12" t="str">
        <f>IF(squadre!BN27="0s", N27, "-")</f>
        <v>-</v>
      </c>
      <c r="CI147" s="12" t="str">
        <f>IF(squadre!BO27="0s", O27, "-")</f>
        <v>-</v>
      </c>
      <c r="CJ147" s="12">
        <f>IF(squadre!BP27="0s", P27, "-")</f>
        <v>6</v>
      </c>
      <c r="CK147" s="12" t="str">
        <f>IF(squadre!BQ27="0s", Q27, "-")</f>
        <v>-</v>
      </c>
      <c r="CL147" s="12" t="str">
        <f>IF(squadre!BR27="0s", R27, "-")</f>
        <v>-</v>
      </c>
      <c r="CM147" s="12" t="str">
        <f>IF(squadre!BS27="0s", S27, "-")</f>
        <v>-</v>
      </c>
      <c r="CN147" s="12" t="str">
        <f>IF(squadre!BT27="0s", T27, "-")</f>
        <v>-</v>
      </c>
      <c r="CO147" s="12" t="str">
        <f>IF(squadre!BU27="0s", U27, "-")</f>
        <v>-</v>
      </c>
      <c r="CP147" s="12">
        <f>IF(squadre!BV27="0s", V27, "-")</f>
        <v>5</v>
      </c>
    </row>
    <row r="148" spans="2:94" x14ac:dyDescent="0.25">
      <c r="B148" s="11">
        <v>26</v>
      </c>
      <c r="C148" s="12" t="str">
        <f>IF(squadre!C28=0, C28, "-")</f>
        <v>-</v>
      </c>
      <c r="D148" s="12" t="str">
        <f>IF(squadre!D28=0, D28, "-")</f>
        <v>-</v>
      </c>
      <c r="E148" s="12" t="str">
        <f>IF(squadre!E28=0, E28, "-")</f>
        <v>-</v>
      </c>
      <c r="F148" s="12">
        <f>IF(squadre!F28=0, F28, "-")</f>
        <v>6</v>
      </c>
      <c r="G148" s="12">
        <f>IF(squadre!G28=0, G28, "-")</f>
        <v>5</v>
      </c>
      <c r="H148" s="12">
        <f>IF(squadre!H28=0, H28, "-")</f>
        <v>5.5</v>
      </c>
      <c r="I148" s="12">
        <f>IF(squadre!I28=0, I28, "-")</f>
        <v>6.5</v>
      </c>
      <c r="J148" s="12" t="str">
        <f>IF(squadre!J28=0, J28, "-")</f>
        <v>-</v>
      </c>
      <c r="K148" s="12" t="str">
        <f>IF(squadre!K28=0, K28, "-")</f>
        <v>-</v>
      </c>
      <c r="L148" s="12" t="str">
        <f>IF(squadre!L28=0, L28, "-")</f>
        <v>-</v>
      </c>
      <c r="M148" s="12">
        <f>IF(squadre!M28=0, M28, "-")</f>
        <v>7</v>
      </c>
      <c r="N148" s="12">
        <f>IF(squadre!N28=0, N28, "-")</f>
        <v>6</v>
      </c>
      <c r="O148" s="12" t="str">
        <f>IF(squadre!O28=0, O28, "-")</f>
        <v>-</v>
      </c>
      <c r="P148" s="12" t="str">
        <f>IF(squadre!P28=0, P28, "-")</f>
        <v>-</v>
      </c>
      <c r="Q148" s="12">
        <f>IF(squadre!Q28=0, Q28, "-")</f>
        <v>6</v>
      </c>
      <c r="R148" s="12">
        <f>IF(squadre!R28=0, R28, "-")</f>
        <v>6.5</v>
      </c>
      <c r="S148" s="12" t="str">
        <f>IF(squadre!S28=0, S28, "-")</f>
        <v>-</v>
      </c>
      <c r="T148" s="12">
        <f>IF(squadre!T28=0, T28, "-")</f>
        <v>5</v>
      </c>
      <c r="U148" s="12">
        <f>IF(squadre!U28=0, U28, "-")</f>
        <v>6</v>
      </c>
      <c r="V148" s="12" t="str">
        <f>IF(squadre!V28=0, V28, "-")</f>
        <v>-</v>
      </c>
      <c r="AB148" s="11">
        <v>26</v>
      </c>
      <c r="AC148" s="12" t="str">
        <f>IF(squadre!BC28="0v", C28, "-")</f>
        <v>-</v>
      </c>
      <c r="AD148" s="12" t="str">
        <f>IF(squadre!BD28="0v", D28, "-")</f>
        <v>-</v>
      </c>
      <c r="AE148" s="12" t="str">
        <f>IF(squadre!BE28="0v", E28, "-")</f>
        <v>-</v>
      </c>
      <c r="AF148" s="12">
        <f>IF(squadre!BF28="0v", F28, "-")</f>
        <v>6</v>
      </c>
      <c r="AG148" s="12" t="str">
        <f>IF(squadre!BG28="0v", G28, "-")</f>
        <v>-</v>
      </c>
      <c r="AH148" s="12" t="str">
        <f>IF(squadre!BH28="0v", H28, "-")</f>
        <v>-</v>
      </c>
      <c r="AI148" s="12" t="str">
        <f>IF(squadre!BI28="0v", I28, "-")</f>
        <v>-</v>
      </c>
      <c r="AJ148" s="12" t="str">
        <f>IF(squadre!BJ28="0v", J28, "-")</f>
        <v>-</v>
      </c>
      <c r="AK148" s="12" t="str">
        <f>IF(squadre!BK28="0v", K28, "-")</f>
        <v>-</v>
      </c>
      <c r="AL148" s="12" t="str">
        <f>IF(squadre!BL28="0v", L28, "-")</f>
        <v>-</v>
      </c>
      <c r="AM148" s="12" t="str">
        <f>IF(squadre!BM28="0v", M28, "-")</f>
        <v>-</v>
      </c>
      <c r="AN148" s="12" t="str">
        <f>IF(squadre!BN28="0v", N28, "-")</f>
        <v>-</v>
      </c>
      <c r="AO148" s="12" t="str">
        <f>IF(squadre!BO28="0v", O28, "-")</f>
        <v>-</v>
      </c>
      <c r="AP148" s="12" t="str">
        <f>IF(squadre!BP28="0v", P28, "-")</f>
        <v>-</v>
      </c>
      <c r="AQ148" s="12" t="str">
        <f>IF(squadre!BQ28="0v", Q28, "-")</f>
        <v>-</v>
      </c>
      <c r="AR148" s="12">
        <f>IF(squadre!BR28="0v", R28, "-")</f>
        <v>6.5</v>
      </c>
      <c r="AS148" s="12" t="str">
        <f>IF(squadre!BS28="0v", S28, "-")</f>
        <v>-</v>
      </c>
      <c r="AT148" s="12" t="str">
        <f>IF(squadre!BT28="0v", T28, "-")</f>
        <v>-</v>
      </c>
      <c r="AU148" s="12" t="str">
        <f>IF(squadre!BU28="0v", U28, "-")</f>
        <v>-</v>
      </c>
      <c r="AV148" s="12" t="str">
        <f>IF(squadre!BV28="0v", V28, "-")</f>
        <v>-</v>
      </c>
      <c r="AY148" s="11">
        <v>26</v>
      </c>
      <c r="AZ148" s="12" t="str">
        <f>IF(squadre!BC27="0p", C27, "-")</f>
        <v>-</v>
      </c>
      <c r="BA148" s="12" t="str">
        <f>IF(squadre!BD28="0p", D28, "-")</f>
        <v>-</v>
      </c>
      <c r="BB148" s="12" t="str">
        <f>IF(squadre!BE28="0p", E28, "-")</f>
        <v>-</v>
      </c>
      <c r="BC148" s="12" t="str">
        <f>IF(squadre!BF28="0p", F28, "-")</f>
        <v>-</v>
      </c>
      <c r="BD148" s="12" t="str">
        <f>IF(squadre!BG28="0p", G28, "-")</f>
        <v>-</v>
      </c>
      <c r="BE148" s="12" t="str">
        <f>IF(squadre!BH28="0p", H28, "-")</f>
        <v>-</v>
      </c>
      <c r="BF148" s="12">
        <f>IF(squadre!BI28="0p", I28, "-")</f>
        <v>6.5</v>
      </c>
      <c r="BG148" s="12" t="str">
        <f>IF(squadre!BJ28="0p", J28, "-")</f>
        <v>-</v>
      </c>
      <c r="BH148" s="12" t="str">
        <f>IF(squadre!BK28="0p", K28, "-")</f>
        <v>-</v>
      </c>
      <c r="BI148" s="12" t="str">
        <f>IF(squadre!BL28="0p", L28, "-")</f>
        <v>-</v>
      </c>
      <c r="BJ148" s="12">
        <f>IF(squadre!BM28="0p", M28, "-")</f>
        <v>7</v>
      </c>
      <c r="BK148" s="12">
        <f>IF(squadre!BN28="0p", N28, "-")</f>
        <v>6</v>
      </c>
      <c r="BL148" s="12" t="str">
        <f>IF(squadre!BO28="0p", O28, "-")</f>
        <v>-</v>
      </c>
      <c r="BM148" s="12" t="str">
        <f>IF(squadre!BP28="0p", P28, "-")</f>
        <v>-</v>
      </c>
      <c r="BN148" s="12" t="str">
        <f>IF(squadre!BQ28="0p", Q28, "-")</f>
        <v>-</v>
      </c>
      <c r="BO148" s="12" t="str">
        <f>IF(squadre!BR28="0p", R28, "-")</f>
        <v>-</v>
      </c>
      <c r="BP148" s="12" t="str">
        <f>IF(squadre!BS28="0p", S28, "-")</f>
        <v>-</v>
      </c>
      <c r="BQ148" s="12" t="str">
        <f>IF(squadre!BT28="0p", T28, "-")</f>
        <v>-</v>
      </c>
      <c r="BR148" s="12" t="str">
        <f>IF(squadre!BU28="0p", U28, "-")</f>
        <v>-</v>
      </c>
      <c r="BS148" s="12" t="str">
        <f>IF(squadre!BV28="0p", V28, "-")</f>
        <v>-</v>
      </c>
      <c r="BV148" s="11">
        <v>26</v>
      </c>
      <c r="BW148" s="12" t="str">
        <f>IF(squadre!BC28="0s", C28, "-")</f>
        <v>-</v>
      </c>
      <c r="BX148" s="12" t="str">
        <f>IF(squadre!BD28="0s", D28, "-")</f>
        <v>-</v>
      </c>
      <c r="BY148" s="12" t="str">
        <f>IF(squadre!BE28="0s", E28, "-")</f>
        <v>-</v>
      </c>
      <c r="BZ148" s="12" t="str">
        <f>IF(squadre!BF28="0s", F28, "-")</f>
        <v>-</v>
      </c>
      <c r="CA148" s="12">
        <f>IF(squadre!BG28="0s", G28, "-")</f>
        <v>5</v>
      </c>
      <c r="CB148" s="12">
        <f>IF(squadre!BH28="0s", H28, "-")</f>
        <v>5.5</v>
      </c>
      <c r="CC148" s="12" t="str">
        <f>IF(squadre!BI28="0s", I28, "-")</f>
        <v>-</v>
      </c>
      <c r="CD148" s="12" t="str">
        <f>IF(squadre!BJ28="0s", J28, "-")</f>
        <v>-</v>
      </c>
      <c r="CE148" s="12" t="str">
        <f>IF(squadre!BK28="0s", K28, "-")</f>
        <v>-</v>
      </c>
      <c r="CF148" s="12" t="str">
        <f>IF(squadre!BL28="0s", L28, "-")</f>
        <v>-</v>
      </c>
      <c r="CG148" s="12" t="str">
        <f>IF(squadre!BM28="0s", M28, "-")</f>
        <v>-</v>
      </c>
      <c r="CH148" s="12" t="str">
        <f>IF(squadre!BN28="0s", N28, "-")</f>
        <v>-</v>
      </c>
      <c r="CI148" s="12" t="str">
        <f>IF(squadre!BO28="0s", O28, "-")</f>
        <v>-</v>
      </c>
      <c r="CJ148" s="12" t="str">
        <f>IF(squadre!BP28="0s", P28, "-")</f>
        <v>-</v>
      </c>
      <c r="CK148" s="12">
        <f>IF(squadre!BQ28="0s", Q28, "-")</f>
        <v>6</v>
      </c>
      <c r="CL148" s="12" t="str">
        <f>IF(squadre!BR28="0s", R28, "-")</f>
        <v>-</v>
      </c>
      <c r="CM148" s="12" t="str">
        <f>IF(squadre!BS28="0s", S28, "-")</f>
        <v>-</v>
      </c>
      <c r="CN148" s="12">
        <f>IF(squadre!BT28="0s", T28, "-")</f>
        <v>5</v>
      </c>
      <c r="CO148" s="12">
        <f>IF(squadre!BU28="0s", U28, "-")</f>
        <v>6</v>
      </c>
      <c r="CP148" s="12" t="str">
        <f>IF(squadre!BV28="0s", V28, "-")</f>
        <v>-</v>
      </c>
    </row>
    <row r="149" spans="2:94" x14ac:dyDescent="0.25">
      <c r="B149" s="11">
        <v>27</v>
      </c>
      <c r="C149" s="12">
        <f>IF(squadre!C29=0, C29, "-")</f>
        <v>6.5</v>
      </c>
      <c r="D149" s="12" t="str">
        <f>IF(squadre!D29=0, D29, "-")</f>
        <v>-</v>
      </c>
      <c r="E149" s="12">
        <f>IF(squadre!E29=0, E29, "-")</f>
        <v>6</v>
      </c>
      <c r="F149" s="12" t="str">
        <f>IF(squadre!F29=0, F29, "-")</f>
        <v>-</v>
      </c>
      <c r="G149" s="12">
        <f>IF(squadre!G29=0, G29, "-")</f>
        <v>6</v>
      </c>
      <c r="H149" s="12" t="str">
        <f>IF(squadre!H29=0, H29, "-")</f>
        <v>-</v>
      </c>
      <c r="I149" s="12">
        <f>IF(squadre!I29=0, I29, "-")</f>
        <v>5.5</v>
      </c>
      <c r="J149" s="12">
        <f>IF(squadre!J29=0, J29, "-")</f>
        <v>7</v>
      </c>
      <c r="K149" s="12">
        <f>IF(squadre!K29=0, K29, "-")</f>
        <v>6</v>
      </c>
      <c r="L149" s="12">
        <f>IF(squadre!L29=0, L29, "-")</f>
        <v>6</v>
      </c>
      <c r="M149" s="12" t="str">
        <f>IF(squadre!M29=0, M29, "-")</f>
        <v>-</v>
      </c>
      <c r="N149" s="12" t="str">
        <f>IF(squadre!N29=0, N29, "-")</f>
        <v>-</v>
      </c>
      <c r="O149" s="12">
        <f>IF(squadre!O29=0, O29, "-")</f>
        <v>6.5</v>
      </c>
      <c r="P149" s="12">
        <f>IF(squadre!P29=0, P29, "-")</f>
        <v>5.5</v>
      </c>
      <c r="Q149" s="12" t="str">
        <f>IF(squadre!Q29=0, Q29, "-")</f>
        <v>-</v>
      </c>
      <c r="R149" s="12" t="str">
        <f>IF(squadre!R29=0, R29, "-")</f>
        <v>-</v>
      </c>
      <c r="S149" s="12" t="str">
        <f>IF(squadre!S29=0, S29, "-")</f>
        <v>-</v>
      </c>
      <c r="T149" s="12" t="str">
        <f>IF(squadre!T29=0, T29, "-")</f>
        <v>-</v>
      </c>
      <c r="U149" s="12" t="str">
        <f>IF(squadre!U29=0, U29, "-")</f>
        <v>-</v>
      </c>
      <c r="V149" s="12">
        <f>IF(squadre!V29=0, V29, "-")</f>
        <v>6</v>
      </c>
      <c r="AB149" s="11">
        <v>27</v>
      </c>
      <c r="AC149" s="12">
        <f>IF(squadre!BC29="0v", C29, "-")</f>
        <v>6.5</v>
      </c>
      <c r="AD149" s="12" t="str">
        <f>IF(squadre!BD29="0v", D29, "-")</f>
        <v>-</v>
      </c>
      <c r="AE149" s="12" t="str">
        <f>IF(squadre!BE29="0v", E29, "-")</f>
        <v>-</v>
      </c>
      <c r="AF149" s="12" t="str">
        <f>IF(squadre!BF29="0v", F29, "-")</f>
        <v>-</v>
      </c>
      <c r="AG149" s="12" t="str">
        <f>IF(squadre!BG29="0v", G29, "-")</f>
        <v>-</v>
      </c>
      <c r="AH149" s="12" t="str">
        <f>IF(squadre!BH29="0v", H29, "-")</f>
        <v>-</v>
      </c>
      <c r="AI149" s="12" t="str">
        <f>IF(squadre!BI29="0v", I29, "-")</f>
        <v>-</v>
      </c>
      <c r="AJ149" s="12">
        <f>IF(squadre!BJ29="0v", J29, "-")</f>
        <v>7</v>
      </c>
      <c r="AK149" s="12" t="str">
        <f>IF(squadre!BK29="0v", K29, "-")</f>
        <v>-</v>
      </c>
      <c r="AL149" s="12" t="str">
        <f>IF(squadre!BL29="0v", L29, "-")</f>
        <v>-</v>
      </c>
      <c r="AM149" s="12" t="str">
        <f>IF(squadre!BM29="0v", M29, "-")</f>
        <v>-</v>
      </c>
      <c r="AN149" s="12" t="str">
        <f>IF(squadre!BN29="0v", N29, "-")</f>
        <v>-</v>
      </c>
      <c r="AO149" s="12" t="str">
        <f>IF(squadre!BO29="0v", O29, "-")</f>
        <v>-</v>
      </c>
      <c r="AP149" s="12" t="str">
        <f>IF(squadre!BP29="0v", P29, "-")</f>
        <v>-</v>
      </c>
      <c r="AQ149" s="12" t="str">
        <f>IF(squadre!BQ29="0v", Q29, "-")</f>
        <v>-</v>
      </c>
      <c r="AR149" s="12" t="str">
        <f>IF(squadre!BR29="0v", R29, "-")</f>
        <v>-</v>
      </c>
      <c r="AS149" s="12" t="str">
        <f>IF(squadre!BS29="0v", S29, "-")</f>
        <v>-</v>
      </c>
      <c r="AT149" s="12" t="str">
        <f>IF(squadre!BT29="0v", T29, "-")</f>
        <v>-</v>
      </c>
      <c r="AU149" s="12" t="str">
        <f>IF(squadre!BU29="0v", U29, "-")</f>
        <v>-</v>
      </c>
      <c r="AV149" s="12">
        <f>IF(squadre!BV29="0v", V29, "-")</f>
        <v>6</v>
      </c>
      <c r="AY149" s="11">
        <v>27</v>
      </c>
      <c r="AZ149" s="12" t="str">
        <f>IF(squadre!BC28="0p", C28, "-")</f>
        <v>-</v>
      </c>
      <c r="BA149" s="12" t="str">
        <f>IF(squadre!BD29="0p", D29, "-")</f>
        <v>-</v>
      </c>
      <c r="BB149" s="12" t="str">
        <f>IF(squadre!BE29="0p", E29, "-")</f>
        <v>-</v>
      </c>
      <c r="BC149" s="12" t="str">
        <f>IF(squadre!BF29="0p", F29, "-")</f>
        <v>-</v>
      </c>
      <c r="BD149" s="12" t="str">
        <f>IF(squadre!BG29="0p", G29, "-")</f>
        <v>-</v>
      </c>
      <c r="BE149" s="12" t="str">
        <f>IF(squadre!BH29="0p", H29, "-")</f>
        <v>-</v>
      </c>
      <c r="BF149" s="12" t="str">
        <f>IF(squadre!BI29="0p", I29, "-")</f>
        <v>-</v>
      </c>
      <c r="BG149" s="12" t="str">
        <f>IF(squadre!BJ29="0p", J29, "-")</f>
        <v>-</v>
      </c>
      <c r="BH149" s="12">
        <f>IF(squadre!BK29="0p", K29, "-")</f>
        <v>6</v>
      </c>
      <c r="BI149" s="12" t="str">
        <f>IF(squadre!BL29="0p", L29, "-")</f>
        <v>-</v>
      </c>
      <c r="BJ149" s="12" t="str">
        <f>IF(squadre!BM29="0p", M29, "-")</f>
        <v>-</v>
      </c>
      <c r="BK149" s="12" t="str">
        <f>IF(squadre!BN29="0p", N29, "-")</f>
        <v>-</v>
      </c>
      <c r="BL149" s="12">
        <f>IF(squadre!BO29="0p", O29, "-")</f>
        <v>6.5</v>
      </c>
      <c r="BM149" s="12" t="str">
        <f>IF(squadre!BP29="0p", P29, "-")</f>
        <v>-</v>
      </c>
      <c r="BN149" s="12" t="str">
        <f>IF(squadre!BQ29="0p", Q29, "-")</f>
        <v>-</v>
      </c>
      <c r="BO149" s="12" t="str">
        <f>IF(squadre!BR29="0p", R29, "-")</f>
        <v>-</v>
      </c>
      <c r="BP149" s="12" t="str">
        <f>IF(squadre!BS29="0p", S29, "-")</f>
        <v>-</v>
      </c>
      <c r="BQ149" s="12" t="str">
        <f>IF(squadre!BT29="0p", T29, "-")</f>
        <v>-</v>
      </c>
      <c r="BR149" s="12" t="str">
        <f>IF(squadre!BU29="0p", U29, "-")</f>
        <v>-</v>
      </c>
      <c r="BS149" s="12" t="str">
        <f>IF(squadre!BV29="0p", V29, "-")</f>
        <v>-</v>
      </c>
      <c r="BV149" s="11">
        <v>27</v>
      </c>
      <c r="BW149" s="12" t="str">
        <f>IF(squadre!BC29="0s", C29, "-")</f>
        <v>-</v>
      </c>
      <c r="BX149" s="12" t="str">
        <f>IF(squadre!BD29="0s", D29, "-")</f>
        <v>-</v>
      </c>
      <c r="BY149" s="12">
        <f>IF(squadre!BE29="0s", E29, "-")</f>
        <v>6</v>
      </c>
      <c r="BZ149" s="12" t="str">
        <f>IF(squadre!BF29="0s", F29, "-")</f>
        <v>-</v>
      </c>
      <c r="CA149" s="12">
        <f>IF(squadre!BG29="0s", G29, "-")</f>
        <v>6</v>
      </c>
      <c r="CB149" s="12" t="str">
        <f>IF(squadre!BH29="0s", H29, "-")</f>
        <v>-</v>
      </c>
      <c r="CC149" s="12">
        <f>IF(squadre!BI29="0s", I29, "-")</f>
        <v>5.5</v>
      </c>
      <c r="CD149" s="12" t="str">
        <f>IF(squadre!BJ29="0s", J29, "-")</f>
        <v>-</v>
      </c>
      <c r="CE149" s="12" t="str">
        <f>IF(squadre!BK29="0s", K29, "-")</f>
        <v>-</v>
      </c>
      <c r="CF149" s="12">
        <f>IF(squadre!BL29="0s", L29, "-")</f>
        <v>6</v>
      </c>
      <c r="CG149" s="12" t="str">
        <f>IF(squadre!BM29="0s", M29, "-")</f>
        <v>-</v>
      </c>
      <c r="CH149" s="12" t="str">
        <f>IF(squadre!BN29="0s", N29, "-")</f>
        <v>-</v>
      </c>
      <c r="CI149" s="12" t="str">
        <f>IF(squadre!BO29="0s", O29, "-")</f>
        <v>-</v>
      </c>
      <c r="CJ149" s="12">
        <f>IF(squadre!BP29="0s", P29, "-")</f>
        <v>5.5</v>
      </c>
      <c r="CK149" s="12" t="str">
        <f>IF(squadre!BQ29="0s", Q29, "-")</f>
        <v>-</v>
      </c>
      <c r="CL149" s="12" t="str">
        <f>IF(squadre!BR29="0s", R29, "-")</f>
        <v>-</v>
      </c>
      <c r="CM149" s="12" t="str">
        <f>IF(squadre!BS29="0s", S29, "-")</f>
        <v>-</v>
      </c>
      <c r="CN149" s="12" t="str">
        <f>IF(squadre!BT29="0s", T29, "-")</f>
        <v>-</v>
      </c>
      <c r="CO149" s="12" t="str">
        <f>IF(squadre!BU29="0s", U29, "-")</f>
        <v>-</v>
      </c>
      <c r="CP149" s="12" t="str">
        <f>IF(squadre!BV29="0s", V29, "-")</f>
        <v>-</v>
      </c>
    </row>
    <row r="150" spans="2:94" x14ac:dyDescent="0.25">
      <c r="B150" s="11">
        <v>28</v>
      </c>
      <c r="C150" s="12" t="str">
        <f>IF(squadre!C30=0, C30, "-")</f>
        <v>-</v>
      </c>
      <c r="D150" s="12">
        <f>IF(squadre!D30=0, D30, "-")</f>
        <v>7</v>
      </c>
      <c r="E150" s="12" t="str">
        <f>IF(squadre!E30=0, E30, "-")</f>
        <v>-</v>
      </c>
      <c r="F150" s="12">
        <f>IF(squadre!F30=0, F30, "-")</f>
        <v>6.5</v>
      </c>
      <c r="G150" s="12" t="str">
        <f>IF(squadre!G30=0, G30, "-")</f>
        <v>-</v>
      </c>
      <c r="H150" s="12">
        <f>IF(squadre!H30=0, H30, "-")</f>
        <v>7</v>
      </c>
      <c r="I150" s="12" t="str">
        <f>IF(squadre!I30=0, I30, "-")</f>
        <v>-</v>
      </c>
      <c r="J150" s="12" t="str">
        <f>IF(squadre!J30=0, J30, "-")</f>
        <v>-</v>
      </c>
      <c r="K150" s="12" t="str">
        <f>IF(squadre!K30=0, K30, "-")</f>
        <v>-</v>
      </c>
      <c r="L150" s="12" t="str">
        <f>IF(squadre!L30=0, L30, "-")</f>
        <v>-</v>
      </c>
      <c r="M150" s="12">
        <f>IF(squadre!M30=0, M30, "-")</f>
        <v>6.5</v>
      </c>
      <c r="N150" s="12">
        <f>IF(squadre!N30=0, N30, "-")</f>
        <v>4</v>
      </c>
      <c r="O150" s="12" t="str">
        <f>IF(squadre!O30=0, O30, "-")</f>
        <v>-</v>
      </c>
      <c r="P150" s="12" t="str">
        <f>IF(squadre!P30=0, P30, "-")</f>
        <v>-</v>
      </c>
      <c r="Q150" s="12">
        <f>IF(squadre!Q30=0, Q30, "-")</f>
        <v>6</v>
      </c>
      <c r="R150" s="12">
        <f>IF(squadre!R30=0, R30, "-")</f>
        <v>5.5</v>
      </c>
      <c r="S150" s="12">
        <f>IF(squadre!S30=0, S30, "-")</f>
        <v>6.5</v>
      </c>
      <c r="T150" s="12">
        <f>IF(squadre!T30=0, T30, "-")</f>
        <v>6</v>
      </c>
      <c r="U150" s="12">
        <f>IF(squadre!U30=0, U30, "-")</f>
        <v>5</v>
      </c>
      <c r="V150" s="12" t="str">
        <f>IF(squadre!V30=0, V30, "-")</f>
        <v>-</v>
      </c>
      <c r="AB150" s="11">
        <v>28</v>
      </c>
      <c r="AC150" s="12" t="str">
        <f>IF(squadre!BC30="0v", C30, "-")</f>
        <v>-</v>
      </c>
      <c r="AD150" s="12">
        <f>IF(squadre!BD30="0v", D30, "-")</f>
        <v>7</v>
      </c>
      <c r="AE150" s="12" t="str">
        <f>IF(squadre!BE30="0v", E30, "-")</f>
        <v>-</v>
      </c>
      <c r="AF150" s="12" t="str">
        <f>IF(squadre!BF30="0v", F30, "-")</f>
        <v>-</v>
      </c>
      <c r="AG150" s="12" t="str">
        <f>IF(squadre!BG30="0v", G30, "-")</f>
        <v>-</v>
      </c>
      <c r="AH150" s="12">
        <f>IF(squadre!BH30="0v", H30, "-")</f>
        <v>7</v>
      </c>
      <c r="AI150" s="12" t="str">
        <f>IF(squadre!BI30="0v", I30, "-")</f>
        <v>-</v>
      </c>
      <c r="AJ150" s="12" t="str">
        <f>IF(squadre!BJ30="0v", J30, "-")</f>
        <v>-</v>
      </c>
      <c r="AK150" s="12" t="str">
        <f>IF(squadre!BK30="0v", K30, "-")</f>
        <v>-</v>
      </c>
      <c r="AL150" s="12" t="str">
        <f>IF(squadre!BL30="0v", L30, "-")</f>
        <v>-</v>
      </c>
      <c r="AM150" s="12">
        <f>IF(squadre!BM30="0v", M30, "-")</f>
        <v>6.5</v>
      </c>
      <c r="AN150" s="12" t="str">
        <f>IF(squadre!BN30="0v", N30, "-")</f>
        <v>-</v>
      </c>
      <c r="AO150" s="12" t="str">
        <f>IF(squadre!BO30="0v", O30, "-")</f>
        <v>-</v>
      </c>
      <c r="AP150" s="12" t="str">
        <f>IF(squadre!BP30="0v", P30, "-")</f>
        <v>-</v>
      </c>
      <c r="AQ150" s="12" t="str">
        <f>IF(squadre!BQ30="0v", Q30, "-")</f>
        <v>-</v>
      </c>
      <c r="AR150" s="12" t="str">
        <f>IF(squadre!BR30="0v", R30, "-")</f>
        <v>-</v>
      </c>
      <c r="AS150" s="12" t="str">
        <f>IF(squadre!BS30="0v", S30, "-")</f>
        <v>-</v>
      </c>
      <c r="AT150" s="12">
        <f>IF(squadre!BT30="0v", T30, "-")</f>
        <v>6</v>
      </c>
      <c r="AU150" s="12" t="str">
        <f>IF(squadre!BU30="0v", U30, "-")</f>
        <v>-</v>
      </c>
      <c r="AV150" s="12" t="str">
        <f>IF(squadre!BV30="0v", V30, "-")</f>
        <v>-</v>
      </c>
      <c r="AY150" s="11">
        <v>28</v>
      </c>
      <c r="AZ150" s="12" t="str">
        <f>IF(squadre!BC29="0p", C29, "-")</f>
        <v>-</v>
      </c>
      <c r="BA150" s="12" t="str">
        <f>IF(squadre!BD30="0p", D30, "-")</f>
        <v>-</v>
      </c>
      <c r="BB150" s="12" t="str">
        <f>IF(squadre!BE30="0p", E30, "-")</f>
        <v>-</v>
      </c>
      <c r="BC150" s="12" t="str">
        <f>IF(squadre!BF30="0p", F30, "-")</f>
        <v>-</v>
      </c>
      <c r="BD150" s="12" t="str">
        <f>IF(squadre!BG30="0p", G30, "-")</f>
        <v>-</v>
      </c>
      <c r="BE150" s="12" t="str">
        <f>IF(squadre!BH30="0p", H30, "-")</f>
        <v>-</v>
      </c>
      <c r="BF150" s="12" t="str">
        <f>IF(squadre!BI30="0p", I30, "-")</f>
        <v>-</v>
      </c>
      <c r="BG150" s="12" t="str">
        <f>IF(squadre!BJ30="0p", J30, "-")</f>
        <v>-</v>
      </c>
      <c r="BH150" s="12" t="str">
        <f>IF(squadre!BK30="0p", K30, "-")</f>
        <v>-</v>
      </c>
      <c r="BI150" s="12" t="str">
        <f>IF(squadre!BL30="0p", L30, "-")</f>
        <v>-</v>
      </c>
      <c r="BJ150" s="12" t="str">
        <f>IF(squadre!BM30="0p", M30, "-")</f>
        <v>-</v>
      </c>
      <c r="BK150" s="12" t="str">
        <f>IF(squadre!BN30="0p", N30, "-")</f>
        <v>-</v>
      </c>
      <c r="BL150" s="12" t="str">
        <f>IF(squadre!BO30="0p", O30, "-")</f>
        <v>-</v>
      </c>
      <c r="BM150" s="12" t="str">
        <f>IF(squadre!BP30="0p", P30, "-")</f>
        <v>-</v>
      </c>
      <c r="BN150" s="12" t="str">
        <f>IF(squadre!BQ30="0p", Q30, "-")</f>
        <v>-</v>
      </c>
      <c r="BO150" s="12">
        <f>IF(squadre!BR30="0p", R30, "-")</f>
        <v>5.5</v>
      </c>
      <c r="BP150" s="12" t="str">
        <f>IF(squadre!BS30="0p", S30, "-")</f>
        <v>-</v>
      </c>
      <c r="BQ150" s="12" t="str">
        <f>IF(squadre!BT30="0p", T30, "-")</f>
        <v>-</v>
      </c>
      <c r="BR150" s="12" t="str">
        <f>IF(squadre!BU30="0p", U30, "-")</f>
        <v>-</v>
      </c>
      <c r="BS150" s="12" t="str">
        <f>IF(squadre!BV30="0p", V30, "-")</f>
        <v>-</v>
      </c>
      <c r="BV150" s="11">
        <v>28</v>
      </c>
      <c r="BW150" s="12" t="str">
        <f>IF(squadre!BC30="0s", C30, "-")</f>
        <v>-</v>
      </c>
      <c r="BX150" s="12" t="str">
        <f>IF(squadre!BD30="0s", D30, "-")</f>
        <v>-</v>
      </c>
      <c r="BY150" s="12" t="str">
        <f>IF(squadre!BE30="0s", E30, "-")</f>
        <v>-</v>
      </c>
      <c r="BZ150" s="12">
        <f>IF(squadre!BF30="0s", F30, "-")</f>
        <v>6.5</v>
      </c>
      <c r="CA150" s="12" t="str">
        <f>IF(squadre!BG30="0s", G30, "-")</f>
        <v>-</v>
      </c>
      <c r="CB150" s="12" t="str">
        <f>IF(squadre!BH30="0s", H30, "-")</f>
        <v>-</v>
      </c>
      <c r="CC150" s="12" t="str">
        <f>IF(squadre!BI30="0s", I30, "-")</f>
        <v>-</v>
      </c>
      <c r="CD150" s="12" t="str">
        <f>IF(squadre!BJ30="0s", J30, "-")</f>
        <v>-</v>
      </c>
      <c r="CE150" s="12" t="str">
        <f>IF(squadre!BK30="0s", K30, "-")</f>
        <v>-</v>
      </c>
      <c r="CF150" s="12" t="str">
        <f>IF(squadre!BL30="0s", L30, "-")</f>
        <v>-</v>
      </c>
      <c r="CG150" s="12" t="str">
        <f>IF(squadre!BM30="0s", M30, "-")</f>
        <v>-</v>
      </c>
      <c r="CH150" s="12">
        <f>IF(squadre!BN30="0s", N30, "-")</f>
        <v>4</v>
      </c>
      <c r="CI150" s="12" t="str">
        <f>IF(squadre!BO30="0s", O30, "-")</f>
        <v>-</v>
      </c>
      <c r="CJ150" s="12" t="str">
        <f>IF(squadre!BP30="0s", P30, "-")</f>
        <v>-</v>
      </c>
      <c r="CK150" s="12">
        <f>IF(squadre!BQ30="0s", Q30, "-")</f>
        <v>6</v>
      </c>
      <c r="CL150" s="12" t="str">
        <f>IF(squadre!BR30="0s", R30, "-")</f>
        <v>-</v>
      </c>
      <c r="CM150" s="12">
        <f>IF(squadre!BS30="0s", S30, "-")</f>
        <v>6.5</v>
      </c>
      <c r="CN150" s="12" t="str">
        <f>IF(squadre!BT30="0s", T30, "-")</f>
        <v>-</v>
      </c>
      <c r="CO150" s="12">
        <f>IF(squadre!BU30="0s", U30, "-")</f>
        <v>5</v>
      </c>
      <c r="CP150" s="12" t="str">
        <f>IF(squadre!BV30="0s", V30, "-")</f>
        <v>-</v>
      </c>
    </row>
    <row r="151" spans="2:94" x14ac:dyDescent="0.25">
      <c r="B151" s="11">
        <v>29</v>
      </c>
      <c r="C151" s="12">
        <f>IF(squadre!C31=0, C31, "-")</f>
        <v>7</v>
      </c>
      <c r="D151" s="12" t="str">
        <f>IF(squadre!D31=0, D31, "-")</f>
        <v>-</v>
      </c>
      <c r="E151" s="12">
        <f>IF(squadre!E31=0, E31, "-")</f>
        <v>6</v>
      </c>
      <c r="F151" s="12" t="str">
        <f>IF(squadre!F31=0, F31, "-")</f>
        <v>-</v>
      </c>
      <c r="G151" s="12">
        <f>IF(squadre!G31=0, G31, "-")</f>
        <v>6</v>
      </c>
      <c r="H151" s="12" t="str">
        <f>IF(squadre!H31=0, H31, "-")</f>
        <v>-</v>
      </c>
      <c r="I151" s="12">
        <f>IF(squadre!I31=0, I31, "-")</f>
        <v>4</v>
      </c>
      <c r="J151" s="12">
        <f>IF(squadre!J31=0, J31, "-")</f>
        <v>7</v>
      </c>
      <c r="K151" s="12">
        <f>IF(squadre!K31=0, K31, "-")</f>
        <v>7</v>
      </c>
      <c r="L151" s="12">
        <f>IF(squadre!L31=0, L31, "-")</f>
        <v>6</v>
      </c>
      <c r="M151" s="12" t="str">
        <f>IF(squadre!M31=0, M31, "-")</f>
        <v>-</v>
      </c>
      <c r="N151" s="12" t="str">
        <f>IF(squadre!N31=0, N31, "-")</f>
        <v>-</v>
      </c>
      <c r="O151" s="12">
        <f>IF(squadre!O31=0, O31, "-")</f>
        <v>5</v>
      </c>
      <c r="P151" s="12">
        <f>IF(squadre!P31=0, P31, "-")</f>
        <v>6.5</v>
      </c>
      <c r="Q151" s="12" t="str">
        <f>IF(squadre!Q31=0, Q31, "-")</f>
        <v>-</v>
      </c>
      <c r="R151" s="12" t="str">
        <f>IF(squadre!R31=0, R31, "-")</f>
        <v>-</v>
      </c>
      <c r="S151" s="12" t="str">
        <f>IF(squadre!S31=0, S31, "-")</f>
        <v>-</v>
      </c>
      <c r="T151" s="12" t="str">
        <f>IF(squadre!T31=0, T31, "-")</f>
        <v>-</v>
      </c>
      <c r="U151" s="12" t="str">
        <f>IF(squadre!U31=0, U31, "-")</f>
        <v>-</v>
      </c>
      <c r="V151" s="12">
        <f>IF(squadre!V31=0, V31, "-")</f>
        <v>5.5</v>
      </c>
      <c r="AB151" s="11">
        <v>29</v>
      </c>
      <c r="AC151" s="12" t="str">
        <f>IF(squadre!BC31="0v", C31, "-")</f>
        <v>-</v>
      </c>
      <c r="AD151" s="12" t="str">
        <f>IF(squadre!BD31="0v", D31, "-")</f>
        <v>-</v>
      </c>
      <c r="AE151" s="12" t="str">
        <f>IF(squadre!BE31="0v", E31, "-")</f>
        <v>-</v>
      </c>
      <c r="AF151" s="12" t="str">
        <f>IF(squadre!BF31="0v", F31, "-")</f>
        <v>-</v>
      </c>
      <c r="AG151" s="12">
        <f>IF(squadre!BG31="0v", G31, "-")</f>
        <v>6</v>
      </c>
      <c r="AH151" s="12" t="str">
        <f>IF(squadre!BH31="0v", H31, "-")</f>
        <v>-</v>
      </c>
      <c r="AI151" s="12" t="str">
        <f>IF(squadre!BI31="0v", I31, "-")</f>
        <v>-</v>
      </c>
      <c r="AJ151" s="12">
        <f>IF(squadre!BJ31="0v", J31, "-")</f>
        <v>7</v>
      </c>
      <c r="AK151" s="12">
        <f>IF(squadre!BK31="0v", K31, "-")</f>
        <v>7</v>
      </c>
      <c r="AL151" s="12" t="str">
        <f>IF(squadre!BL31="0v", L31, "-")</f>
        <v>-</v>
      </c>
      <c r="AM151" s="12" t="str">
        <f>IF(squadre!BM31="0v", M31, "-")</f>
        <v>-</v>
      </c>
      <c r="AN151" s="12" t="str">
        <f>IF(squadre!BN31="0v", N31, "-")</f>
        <v>-</v>
      </c>
      <c r="AO151" s="12" t="str">
        <f>IF(squadre!BO31="0v", O31, "-")</f>
        <v>-</v>
      </c>
      <c r="AP151" s="12" t="str">
        <f>IF(squadre!BP31="0v", P31, "-")</f>
        <v>-</v>
      </c>
      <c r="AQ151" s="12" t="str">
        <f>IF(squadre!BQ31="0v", Q31, "-")</f>
        <v>-</v>
      </c>
      <c r="AR151" s="12" t="str">
        <f>IF(squadre!BR31="0v", R31, "-")</f>
        <v>-</v>
      </c>
      <c r="AS151" s="12" t="str">
        <f>IF(squadre!BS31="0v", S31, "-")</f>
        <v>-</v>
      </c>
      <c r="AT151" s="12" t="str">
        <f>IF(squadre!BT31="0v", T31, "-")</f>
        <v>-</v>
      </c>
      <c r="AU151" s="12" t="str">
        <f>IF(squadre!BU31="0v", U31, "-")</f>
        <v>-</v>
      </c>
      <c r="AV151" s="12" t="str">
        <f>IF(squadre!BV31="0v", V31, "-")</f>
        <v>-</v>
      </c>
      <c r="AY151" s="11">
        <v>29</v>
      </c>
      <c r="AZ151" s="12" t="str">
        <f>IF(squadre!BC30="0p", C30, "-")</f>
        <v>-</v>
      </c>
      <c r="BA151" s="12" t="str">
        <f>IF(squadre!BD31="0p", D31, "-")</f>
        <v>-</v>
      </c>
      <c r="BB151" s="12">
        <f>IF(squadre!BE31="0p", E31, "-")</f>
        <v>6</v>
      </c>
      <c r="BC151" s="12" t="str">
        <f>IF(squadre!BF31="0p", F31, "-")</f>
        <v>-</v>
      </c>
      <c r="BD151" s="12" t="str">
        <f>IF(squadre!BG31="0p", G31, "-")</f>
        <v>-</v>
      </c>
      <c r="BE151" s="12" t="str">
        <f>IF(squadre!BH31="0p", H31, "-")</f>
        <v>-</v>
      </c>
      <c r="BF151" s="12" t="str">
        <f>IF(squadre!BI31="0p", I31, "-")</f>
        <v>-</v>
      </c>
      <c r="BG151" s="12" t="str">
        <f>IF(squadre!BJ31="0p", J31, "-")</f>
        <v>-</v>
      </c>
      <c r="BH151" s="12" t="str">
        <f>IF(squadre!BK31="0p", K31, "-")</f>
        <v>-</v>
      </c>
      <c r="BI151" s="12" t="str">
        <f>IF(squadre!BL31="0p", L31, "-")</f>
        <v>-</v>
      </c>
      <c r="BJ151" s="12" t="str">
        <f>IF(squadre!BM31="0p", M31, "-")</f>
        <v>-</v>
      </c>
      <c r="BK151" s="12" t="str">
        <f>IF(squadre!BN31="0p", N31, "-")</f>
        <v>-</v>
      </c>
      <c r="BL151" s="12" t="str">
        <f>IF(squadre!BO31="0p", O31, "-")</f>
        <v>-</v>
      </c>
      <c r="BM151" s="12" t="str">
        <f>IF(squadre!BP31="0p", P31, "-")</f>
        <v>-</v>
      </c>
      <c r="BN151" s="12" t="str">
        <f>IF(squadre!BQ31="0p", Q31, "-")</f>
        <v>-</v>
      </c>
      <c r="BO151" s="12" t="str">
        <f>IF(squadre!BR31="0p", R31, "-")</f>
        <v>-</v>
      </c>
      <c r="BP151" s="12" t="str">
        <f>IF(squadre!BS31="0p", S31, "-")</f>
        <v>-</v>
      </c>
      <c r="BQ151" s="12" t="str">
        <f>IF(squadre!BT31="0p", T31, "-")</f>
        <v>-</v>
      </c>
      <c r="BR151" s="12" t="str">
        <f>IF(squadre!BU31="0p", U31, "-")</f>
        <v>-</v>
      </c>
      <c r="BS151" s="12" t="str">
        <f>IF(squadre!BV31="0p", V31, "-")</f>
        <v>-</v>
      </c>
      <c r="BV151" s="11">
        <v>29</v>
      </c>
      <c r="BW151" s="12">
        <f>IF(squadre!BC31="0s", C31, "-")</f>
        <v>7</v>
      </c>
      <c r="BX151" s="12" t="str">
        <f>IF(squadre!BD31="0s", D31, "-")</f>
        <v>-</v>
      </c>
      <c r="BY151" s="12" t="str">
        <f>IF(squadre!BE31="0s", E31, "-")</f>
        <v>-</v>
      </c>
      <c r="BZ151" s="12" t="str">
        <f>IF(squadre!BF31="0s", F31, "-")</f>
        <v>-</v>
      </c>
      <c r="CA151" s="12" t="str">
        <f>IF(squadre!BG31="0s", G31, "-")</f>
        <v>-</v>
      </c>
      <c r="CB151" s="12" t="str">
        <f>IF(squadre!BH31="0s", H31, "-")</f>
        <v>-</v>
      </c>
      <c r="CC151" s="12">
        <f>IF(squadre!BI31="0s", I31, "-")</f>
        <v>4</v>
      </c>
      <c r="CD151" s="12" t="str">
        <f>IF(squadre!BJ31="0s", J31, "-")</f>
        <v>-</v>
      </c>
      <c r="CE151" s="12" t="str">
        <f>IF(squadre!BK31="0s", K31, "-")</f>
        <v>-</v>
      </c>
      <c r="CF151" s="12">
        <f>IF(squadre!BL31="0s", L31, "-")</f>
        <v>6</v>
      </c>
      <c r="CG151" s="12" t="str">
        <f>IF(squadre!BM31="0s", M31, "-")</f>
        <v>-</v>
      </c>
      <c r="CH151" s="12" t="str">
        <f>IF(squadre!BN31="0s", N31, "-")</f>
        <v>-</v>
      </c>
      <c r="CI151" s="12">
        <f>IF(squadre!BO31="0s", O31, "-")</f>
        <v>5</v>
      </c>
      <c r="CJ151" s="12">
        <f>IF(squadre!BP31="0s", P31, "-")</f>
        <v>6.5</v>
      </c>
      <c r="CK151" s="12" t="str">
        <f>IF(squadre!BQ31="0s", Q31, "-")</f>
        <v>-</v>
      </c>
      <c r="CL151" s="12" t="str">
        <f>IF(squadre!BR31="0s", R31, "-")</f>
        <v>-</v>
      </c>
      <c r="CM151" s="12" t="str">
        <f>IF(squadre!BS31="0s", S31, "-")</f>
        <v>-</v>
      </c>
      <c r="CN151" s="12" t="str">
        <f>IF(squadre!BT31="0s", T31, "-")</f>
        <v>-</v>
      </c>
      <c r="CO151" s="12" t="str">
        <f>IF(squadre!BU31="0s", U31, "-")</f>
        <v>-</v>
      </c>
      <c r="CP151" s="12">
        <f>IF(squadre!BV31="0s", V31, "-")</f>
        <v>5.5</v>
      </c>
    </row>
    <row r="152" spans="2:94" x14ac:dyDescent="0.25">
      <c r="B152" s="11">
        <v>30</v>
      </c>
      <c r="C152" s="12" t="str">
        <f>IF(squadre!C32=0, C32, "-")</f>
        <v>-</v>
      </c>
      <c r="D152" s="12">
        <f>IF(squadre!D32=0, D32, "-")</f>
        <v>7.5</v>
      </c>
      <c r="E152" s="12" t="str">
        <f>IF(squadre!E32=0, E32, "-")</f>
        <v>-</v>
      </c>
      <c r="F152" s="12">
        <f>IF(squadre!F32=0, F32, "-")</f>
        <v>6</v>
      </c>
      <c r="G152" s="12" t="str">
        <f>IF(squadre!G32=0, G32, "-")</f>
        <v>-</v>
      </c>
      <c r="H152" s="12">
        <f>IF(squadre!H32=0, H32, "-")</f>
        <v>6.5</v>
      </c>
      <c r="I152" s="12" t="str">
        <f>IF(squadre!I32=0, I32, "-")</f>
        <v>-</v>
      </c>
      <c r="J152" s="12" t="str">
        <f>IF(squadre!J32=0, J32, "-")</f>
        <v>-</v>
      </c>
      <c r="K152" s="12">
        <f>IF(squadre!K32=0, K32, "-")</f>
        <v>6.5</v>
      </c>
      <c r="L152" s="12" t="str">
        <f>IF(squadre!L32=0, L32, "-")</f>
        <v>-</v>
      </c>
      <c r="M152" s="12">
        <f>IF(squadre!M32=0, M32, "-")</f>
        <v>7</v>
      </c>
      <c r="N152" s="12">
        <f>IF(squadre!N32=0, N32, "-")</f>
        <v>6</v>
      </c>
      <c r="O152" s="12" t="str">
        <f>IF(squadre!O32=0, O32, "-")</f>
        <v>-</v>
      </c>
      <c r="P152" s="12" t="str">
        <f>IF(squadre!P32=0, P32, "-")</f>
        <v>-</v>
      </c>
      <c r="Q152" s="12">
        <f>IF(squadre!Q32=0, Q32, "-")</f>
        <v>6</v>
      </c>
      <c r="R152" s="12">
        <f>IF(squadre!R32=0, R32, "-")</f>
        <v>6</v>
      </c>
      <c r="S152" s="12">
        <f>IF(squadre!S32=0, S32, "-")</f>
        <v>6</v>
      </c>
      <c r="T152" s="12">
        <f>IF(squadre!T32=0, T32, "-")</f>
        <v>7</v>
      </c>
      <c r="U152" s="12" t="str">
        <f>IF(squadre!U32=0, U32, "-")</f>
        <v>-</v>
      </c>
      <c r="V152" s="12" t="str">
        <f>IF(squadre!V32=0, V32, "-")</f>
        <v>-</v>
      </c>
      <c r="AB152" s="11">
        <v>30</v>
      </c>
      <c r="AC152" s="12" t="str">
        <f>IF(squadre!BC32="0v", C32, "-")</f>
        <v>-</v>
      </c>
      <c r="AD152" s="12" t="str">
        <f>IF(squadre!BD32="0v", D32, "-")</f>
        <v>-</v>
      </c>
      <c r="AE152" s="12" t="str">
        <f>IF(squadre!BE32="0v", E32, "-")</f>
        <v>-</v>
      </c>
      <c r="AF152" s="12" t="str">
        <f>IF(squadre!BF32="0v", F32, "-")</f>
        <v>-</v>
      </c>
      <c r="AG152" s="12" t="str">
        <f>IF(squadre!BG32="0v", G32, "-")</f>
        <v>-</v>
      </c>
      <c r="AH152" s="12" t="str">
        <f>IF(squadre!BH32="0v", H32, "-")</f>
        <v>-</v>
      </c>
      <c r="AI152" s="12" t="str">
        <f>IF(squadre!BI32="0v", I32, "-")</f>
        <v>-</v>
      </c>
      <c r="AJ152" s="12" t="str">
        <f>IF(squadre!BJ32="0v", J32, "-")</f>
        <v>-</v>
      </c>
      <c r="AK152" s="12">
        <f>IF(squadre!BK32="0v", K32, "-")</f>
        <v>6.5</v>
      </c>
      <c r="AL152" s="12" t="str">
        <f>IF(squadre!BL32="0v", L32, "-")</f>
        <v>-</v>
      </c>
      <c r="AM152" s="12">
        <f>IF(squadre!BM32="0v", M32, "-")</f>
        <v>7</v>
      </c>
      <c r="AN152" s="12">
        <f>IF(squadre!BN32="0v", N32, "-")</f>
        <v>6</v>
      </c>
      <c r="AO152" s="12" t="str">
        <f>IF(squadre!BO32="0v", O32, "-")</f>
        <v>-</v>
      </c>
      <c r="AP152" s="12" t="str">
        <f>IF(squadre!BP32="0v", P32, "-")</f>
        <v>-</v>
      </c>
      <c r="AQ152" s="12" t="str">
        <f>IF(squadre!BQ32="0v", Q32, "-")</f>
        <v>-</v>
      </c>
      <c r="AR152" s="12" t="str">
        <f>IF(squadre!BR32="0v", R32, "-")</f>
        <v>-</v>
      </c>
      <c r="AS152" s="12" t="str">
        <f>IF(squadre!BS32="0v", S32, "-")</f>
        <v>-</v>
      </c>
      <c r="AT152" s="12" t="str">
        <f>IF(squadre!BT32="0v", T32, "-")</f>
        <v>-</v>
      </c>
      <c r="AU152" s="12" t="str">
        <f>IF(squadre!BU32="0v", U32, "-")</f>
        <v>-</v>
      </c>
      <c r="AV152" s="12" t="str">
        <f>IF(squadre!BV32="0v", V32, "-")</f>
        <v>-</v>
      </c>
      <c r="AY152" s="11">
        <v>30</v>
      </c>
      <c r="AZ152" s="12" t="str">
        <f>IF(squadre!BC31="0p", C31, "-")</f>
        <v>-</v>
      </c>
      <c r="BA152" s="12">
        <f>IF(squadre!BD32="0p", D32, "-")</f>
        <v>7.5</v>
      </c>
      <c r="BB152" s="12" t="str">
        <f>IF(squadre!BE32="0p", E32, "-")</f>
        <v>-</v>
      </c>
      <c r="BC152" s="12" t="str">
        <f>IF(squadre!BF32="0p", F32, "-")</f>
        <v>-</v>
      </c>
      <c r="BD152" s="12" t="str">
        <f>IF(squadre!BG32="0p", G32, "-")</f>
        <v>-</v>
      </c>
      <c r="BE152" s="12" t="str">
        <f>IF(squadre!BH32="0p", H32, "-")</f>
        <v>-</v>
      </c>
      <c r="BF152" s="12" t="str">
        <f>IF(squadre!BI32="0p", I32, "-")</f>
        <v>-</v>
      </c>
      <c r="BG152" s="12" t="str">
        <f>IF(squadre!BJ32="0p", J32, "-")</f>
        <v>-</v>
      </c>
      <c r="BH152" s="12" t="str">
        <f>IF(squadre!BK32="0p", K32, "-")</f>
        <v>-</v>
      </c>
      <c r="BI152" s="12" t="str">
        <f>IF(squadre!BL32="0p", L32, "-")</f>
        <v>-</v>
      </c>
      <c r="BJ152" s="12" t="str">
        <f>IF(squadre!BM32="0p", M32, "-")</f>
        <v>-</v>
      </c>
      <c r="BK152" s="12" t="str">
        <f>IF(squadre!BN32="0p", N32, "-")</f>
        <v>-</v>
      </c>
      <c r="BL152" s="12" t="str">
        <f>IF(squadre!BO32="0p", O32, "-")</f>
        <v>-</v>
      </c>
      <c r="BM152" s="12" t="str">
        <f>IF(squadre!BP32="0p", P32, "-")</f>
        <v>-</v>
      </c>
      <c r="BN152" s="12" t="str">
        <f>IF(squadre!BQ32="0p", Q32, "-")</f>
        <v>-</v>
      </c>
      <c r="BO152" s="12" t="str">
        <f>IF(squadre!BR32="0p", R32, "-")</f>
        <v>-</v>
      </c>
      <c r="BP152" s="12">
        <f>IF(squadre!BS32="0p", S32, "-")</f>
        <v>6</v>
      </c>
      <c r="BQ152" s="12">
        <f>IF(squadre!BT32="0p", T32, "-")</f>
        <v>7</v>
      </c>
      <c r="BR152" s="12" t="str">
        <f>IF(squadre!BU32="0p", U32, "-")</f>
        <v>-</v>
      </c>
      <c r="BS152" s="12" t="str">
        <f>IF(squadre!BV32="0p", V32, "-")</f>
        <v>-</v>
      </c>
      <c r="BV152" s="11">
        <v>30</v>
      </c>
      <c r="BW152" s="12" t="str">
        <f>IF(squadre!BC32="0s", C32, "-")</f>
        <v>-</v>
      </c>
      <c r="BX152" s="12" t="str">
        <f>IF(squadre!BD32="0s", D32, "-")</f>
        <v>-</v>
      </c>
      <c r="BY152" s="12" t="str">
        <f>IF(squadre!BE32="0s", E32, "-")</f>
        <v>-</v>
      </c>
      <c r="BZ152" s="12">
        <f>IF(squadre!BF32="0s", F32, "-")</f>
        <v>6</v>
      </c>
      <c r="CA152" s="12" t="str">
        <f>IF(squadre!BG32="0s", G32, "-")</f>
        <v>-</v>
      </c>
      <c r="CB152" s="12">
        <f>IF(squadre!BH32="0s", H32, "-")</f>
        <v>6.5</v>
      </c>
      <c r="CC152" s="12" t="str">
        <f>IF(squadre!BI32="0s", I32, "-")</f>
        <v>-</v>
      </c>
      <c r="CD152" s="12" t="str">
        <f>IF(squadre!BJ32="0s", J32, "-")</f>
        <v>-</v>
      </c>
      <c r="CE152" s="12" t="str">
        <f>IF(squadre!BK32="0s", K32, "-")</f>
        <v>-</v>
      </c>
      <c r="CF152" s="12" t="str">
        <f>IF(squadre!BL32="0s", L32, "-")</f>
        <v>-</v>
      </c>
      <c r="CG152" s="12" t="str">
        <f>IF(squadre!BM32="0s", M32, "-")</f>
        <v>-</v>
      </c>
      <c r="CH152" s="12" t="str">
        <f>IF(squadre!BN32="0s", N32, "-")</f>
        <v>-</v>
      </c>
      <c r="CI152" s="12" t="str">
        <f>IF(squadre!BO32="0s", O32, "-")</f>
        <v>-</v>
      </c>
      <c r="CJ152" s="12" t="str">
        <f>IF(squadre!BP32="0s", P32, "-")</f>
        <v>-</v>
      </c>
      <c r="CK152" s="12">
        <f>IF(squadre!BQ32="0s", Q32, "-")</f>
        <v>6</v>
      </c>
      <c r="CL152" s="12">
        <f>IF(squadre!BR32="0s", R32, "-")</f>
        <v>6</v>
      </c>
      <c r="CM152" s="12" t="str">
        <f>IF(squadre!BS32="0s", S32, "-")</f>
        <v>-</v>
      </c>
      <c r="CN152" s="12" t="str">
        <f>IF(squadre!BT32="0s", T32, "-")</f>
        <v>-</v>
      </c>
      <c r="CO152" s="12" t="str">
        <f>IF(squadre!BU32="0s", U32, "-")</f>
        <v>-</v>
      </c>
      <c r="CP152" s="12" t="str">
        <f>IF(squadre!BV32="0s", V32, "-")</f>
        <v>-</v>
      </c>
    </row>
    <row r="153" spans="2:94" x14ac:dyDescent="0.25">
      <c r="B153" s="11">
        <v>31</v>
      </c>
      <c r="C153" s="12">
        <f>IF(squadre!C33=0, C33, "-")</f>
        <v>6</v>
      </c>
      <c r="D153" s="12" t="str">
        <f>IF(squadre!D33=0, D33, "-")</f>
        <v>-</v>
      </c>
      <c r="E153" s="12">
        <f>IF(squadre!E33=0, E33, "-")</f>
        <v>6.5</v>
      </c>
      <c r="F153" s="12" t="str">
        <f>IF(squadre!F33=0, F33, "-")</f>
        <v>-</v>
      </c>
      <c r="G153" s="12">
        <f>IF(squadre!G33=0, G33, "-")</f>
        <v>4.5</v>
      </c>
      <c r="H153" s="12" t="str">
        <f>IF(squadre!H33=0, H33, "-")</f>
        <v>-</v>
      </c>
      <c r="I153" s="12">
        <f>IF(squadre!I33=0, I33, "-")</f>
        <v>7</v>
      </c>
      <c r="J153" s="12" t="str">
        <f>IF(squadre!J33=0, J33, "-")</f>
        <v>-</v>
      </c>
      <c r="K153" s="12" t="str">
        <f>IF(squadre!K33=0, K33, "-")</f>
        <v>-</v>
      </c>
      <c r="L153" s="12">
        <f>IF(squadre!L33=0, L33, "-")</f>
        <v>6.5</v>
      </c>
      <c r="M153" s="12">
        <f>IF(squadre!M33=0, M33, "-")</f>
        <v>6</v>
      </c>
      <c r="N153" s="12" t="str">
        <f>IF(squadre!N33=0, N33, "-")</f>
        <v>-</v>
      </c>
      <c r="O153" s="12">
        <f>IF(squadre!O33=0, O33, "-")</f>
        <v>6</v>
      </c>
      <c r="P153" s="12">
        <f>IF(squadre!P33=0, P33, "-")</f>
        <v>6</v>
      </c>
      <c r="Q153" s="12">
        <f>IF(squadre!Q33=0, Q33, "-")</f>
        <v>8</v>
      </c>
      <c r="R153" s="12" t="str">
        <f>IF(squadre!R33=0, R33, "-")</f>
        <v>-</v>
      </c>
      <c r="S153" s="12" t="str">
        <f>IF(squadre!S33=0, S33, "-")</f>
        <v>-</v>
      </c>
      <c r="T153" s="12" t="str">
        <f>IF(squadre!T33=0, T33, "-")</f>
        <v>-</v>
      </c>
      <c r="U153" s="12">
        <f>IF(squadre!U33=0, U33, "-")</f>
        <v>6.5</v>
      </c>
      <c r="V153" s="12" t="str">
        <f>IF(squadre!V33=0, V33, "-")</f>
        <v>-</v>
      </c>
      <c r="AB153" s="11">
        <v>31</v>
      </c>
      <c r="AC153" s="12">
        <f>IF(squadre!BC33="0v", C33, "-")</f>
        <v>6</v>
      </c>
      <c r="AD153" s="12" t="str">
        <f>IF(squadre!BD33="0v", D33, "-")</f>
        <v>-</v>
      </c>
      <c r="AE153" s="12" t="str">
        <f>IF(squadre!BE33="0v", E33, "-")</f>
        <v>-</v>
      </c>
      <c r="AF153" s="12" t="str">
        <f>IF(squadre!BF33="0v", F33, "-")</f>
        <v>-</v>
      </c>
      <c r="AG153" s="12" t="str">
        <f>IF(squadre!BG33="0v", G33, "-")</f>
        <v>-</v>
      </c>
      <c r="AH153" s="12" t="str">
        <f>IF(squadre!BH33="0v", H33, "-")</f>
        <v>-</v>
      </c>
      <c r="AI153" s="12" t="str">
        <f>IF(squadre!BI33="0v", I33, "-")</f>
        <v>-</v>
      </c>
      <c r="AJ153" s="12" t="str">
        <f>IF(squadre!BJ33="0v", J33, "-")</f>
        <v>-</v>
      </c>
      <c r="AK153" s="12" t="str">
        <f>IF(squadre!BK33="0v", K33, "-")</f>
        <v>-</v>
      </c>
      <c r="AL153" s="12" t="str">
        <f>IF(squadre!BL33="0v", L33, "-")</f>
        <v>-</v>
      </c>
      <c r="AM153" s="12" t="str">
        <f>IF(squadre!BM33="0v", M33, "-")</f>
        <v>-</v>
      </c>
      <c r="AN153" s="12" t="str">
        <f>IF(squadre!BN33="0v", N33, "-")</f>
        <v>-</v>
      </c>
      <c r="AO153" s="12">
        <f>IF(squadre!BO33="0v", O33, "-")</f>
        <v>6</v>
      </c>
      <c r="AP153" s="12" t="str">
        <f>IF(squadre!BP33="0v", P33, "-")</f>
        <v>-</v>
      </c>
      <c r="AQ153" s="12" t="str">
        <f>IF(squadre!BQ33="0v", Q33, "-")</f>
        <v>-</v>
      </c>
      <c r="AR153" s="12" t="str">
        <f>IF(squadre!BR33="0v", R33, "-")</f>
        <v>-</v>
      </c>
      <c r="AS153" s="12" t="str">
        <f>IF(squadre!BS33="0v", S33, "-")</f>
        <v>-</v>
      </c>
      <c r="AT153" s="12" t="str">
        <f>IF(squadre!BT33="0v", T33, "-")</f>
        <v>-</v>
      </c>
      <c r="AU153" s="12" t="str">
        <f>IF(squadre!BU33="0v", U33, "-")</f>
        <v>-</v>
      </c>
      <c r="AV153" s="12" t="str">
        <f>IF(squadre!BV33="0v", V33, "-")</f>
        <v>-</v>
      </c>
      <c r="AY153" s="11">
        <v>31</v>
      </c>
      <c r="AZ153" s="12" t="str">
        <f>IF(squadre!BC32="0p", C32, "-")</f>
        <v>-</v>
      </c>
      <c r="BA153" s="12" t="str">
        <f>IF(squadre!BD33="0p", D33, "-")</f>
        <v>-</v>
      </c>
      <c r="BB153" s="12">
        <f>IF(squadre!BE33="0p", E33, "-")</f>
        <v>6.5</v>
      </c>
      <c r="BC153" s="12" t="str">
        <f>IF(squadre!BF33="0p", F33, "-")</f>
        <v>-</v>
      </c>
      <c r="BD153" s="12" t="str">
        <f>IF(squadre!BG33="0p", G33, "-")</f>
        <v>-</v>
      </c>
      <c r="BE153" s="12" t="str">
        <f>IF(squadre!BH33="0p", H33, "-")</f>
        <v>-</v>
      </c>
      <c r="BF153" s="12" t="str">
        <f>IF(squadre!BI33="0p", I33, "-")</f>
        <v>-</v>
      </c>
      <c r="BG153" s="12" t="str">
        <f>IF(squadre!BJ33="0p", J33, "-")</f>
        <v>-</v>
      </c>
      <c r="BH153" s="12" t="str">
        <f>IF(squadre!BK33="0p", K33, "-")</f>
        <v>-</v>
      </c>
      <c r="BI153" s="12">
        <f>IF(squadre!BL33="0p", L33, "-")</f>
        <v>6.5</v>
      </c>
      <c r="BJ153" s="12">
        <f>IF(squadre!BM33="0p", M33, "-")</f>
        <v>6</v>
      </c>
      <c r="BK153" s="12" t="str">
        <f>IF(squadre!BN33="0p", N33, "-")</f>
        <v>-</v>
      </c>
      <c r="BL153" s="12" t="str">
        <f>IF(squadre!BO33="0p", O33, "-")</f>
        <v>-</v>
      </c>
      <c r="BM153" s="12">
        <f>IF(squadre!BP33="0p", P33, "-")</f>
        <v>6</v>
      </c>
      <c r="BN153" s="12" t="str">
        <f>IF(squadre!BQ33="0p", Q33, "-")</f>
        <v>-</v>
      </c>
      <c r="BO153" s="12" t="str">
        <f>IF(squadre!BR33="0p", R33, "-")</f>
        <v>-</v>
      </c>
      <c r="BP153" s="12" t="str">
        <f>IF(squadre!BS33="0p", S33, "-")</f>
        <v>-</v>
      </c>
      <c r="BQ153" s="12" t="str">
        <f>IF(squadre!BT33="0p", T33, "-")</f>
        <v>-</v>
      </c>
      <c r="BR153" s="12">
        <f>IF(squadre!BU33="0p", U33, "-")</f>
        <v>6.5</v>
      </c>
      <c r="BS153" s="12" t="str">
        <f>IF(squadre!BV33="0p", V33, "-")</f>
        <v>-</v>
      </c>
      <c r="BV153" s="11">
        <v>31</v>
      </c>
      <c r="BW153" s="12" t="str">
        <f>IF(squadre!BC33="0s", C33, "-")</f>
        <v>-</v>
      </c>
      <c r="BX153" s="12" t="str">
        <f>IF(squadre!BD33="0s", D33, "-")</f>
        <v>-</v>
      </c>
      <c r="BY153" s="12" t="str">
        <f>IF(squadre!BE33="0s", E33, "-")</f>
        <v>-</v>
      </c>
      <c r="BZ153" s="12" t="str">
        <f>IF(squadre!BF33="0s", F33, "-")</f>
        <v>-</v>
      </c>
      <c r="CA153" s="12">
        <f>IF(squadre!BG33="0s", G33, "-")</f>
        <v>4.5</v>
      </c>
      <c r="CB153" s="12" t="str">
        <f>IF(squadre!BH33="0s", H33, "-")</f>
        <v>-</v>
      </c>
      <c r="CC153" s="12">
        <f>IF(squadre!BI33="0s", I33, "-")</f>
        <v>7</v>
      </c>
      <c r="CD153" s="12" t="str">
        <f>IF(squadre!BJ33="0s", J33, "-")</f>
        <v>-</v>
      </c>
      <c r="CE153" s="12" t="str">
        <f>IF(squadre!BK33="0s", K33, "-")</f>
        <v>-</v>
      </c>
      <c r="CF153" s="12" t="str">
        <f>IF(squadre!BL33="0s", L33, "-")</f>
        <v>-</v>
      </c>
      <c r="CG153" s="12" t="str">
        <f>IF(squadre!BM33="0s", M33, "-")</f>
        <v>-</v>
      </c>
      <c r="CH153" s="12" t="str">
        <f>IF(squadre!BN33="0s", N33, "-")</f>
        <v>-</v>
      </c>
      <c r="CI153" s="12" t="str">
        <f>IF(squadre!BO33="0s", O33, "-")</f>
        <v>-</v>
      </c>
      <c r="CJ153" s="12" t="str">
        <f>IF(squadre!BP33="0s", P33, "-")</f>
        <v>-</v>
      </c>
      <c r="CK153" s="12">
        <f>IF(squadre!BQ33="0s", Q33, "-")</f>
        <v>8</v>
      </c>
      <c r="CL153" s="12" t="str">
        <f>IF(squadre!BR33="0s", R33, "-")</f>
        <v>-</v>
      </c>
      <c r="CM153" s="12" t="str">
        <f>IF(squadre!BS33="0s", S33, "-")</f>
        <v>-</v>
      </c>
      <c r="CN153" s="12" t="str">
        <f>IF(squadre!BT33="0s", T33, "-")</f>
        <v>-</v>
      </c>
      <c r="CO153" s="12" t="str">
        <f>IF(squadre!BU33="0s", U33, "-")</f>
        <v>-</v>
      </c>
      <c r="CP153" s="12" t="str">
        <f>IF(squadre!BV33="0s", V33, "-")</f>
        <v>-</v>
      </c>
    </row>
    <row r="154" spans="2:94" x14ac:dyDescent="0.25">
      <c r="B154" s="11">
        <v>32</v>
      </c>
      <c r="C154" s="12" t="str">
        <f>IF(squadre!C34=0, C34, "-")</f>
        <v>-</v>
      </c>
      <c r="D154" s="12">
        <f>IF(squadre!D34=0, D34, "-")</f>
        <v>5.5</v>
      </c>
      <c r="E154" s="12" t="str">
        <f>IF(squadre!E34=0, E34, "-")</f>
        <v>-</v>
      </c>
      <c r="F154" s="12">
        <f>IF(squadre!F34=0, F34, "-")</f>
        <v>6</v>
      </c>
      <c r="G154" s="12" t="str">
        <f>IF(squadre!G34=0, G34, "-")</f>
        <v>-</v>
      </c>
      <c r="H154" s="12">
        <f>IF(squadre!H34=0, H34, "-")</f>
        <v>6</v>
      </c>
      <c r="I154" s="12" t="str">
        <f>IF(squadre!I34=0, I34, "-")</f>
        <v>-</v>
      </c>
      <c r="J154" s="12">
        <f>IF(squadre!J34=0, J34, "-")</f>
        <v>5.5</v>
      </c>
      <c r="K154" s="12">
        <f>IF(squadre!K34=0, K34, "-")</f>
        <v>7</v>
      </c>
      <c r="L154" s="12" t="str">
        <f>IF(squadre!L34=0, L34, "-")</f>
        <v>-</v>
      </c>
      <c r="M154" s="12" t="str">
        <f>IF(squadre!M34=0, M34, "-")</f>
        <v>-</v>
      </c>
      <c r="N154" s="12">
        <f>IF(squadre!N34=0, N34, "-")</f>
        <v>6.5</v>
      </c>
      <c r="O154" s="12" t="str">
        <f>IF(squadre!O34=0, O34, "-")</f>
        <v>-</v>
      </c>
      <c r="P154" s="12" t="str">
        <f>IF(squadre!P34=0, P34, "-")</f>
        <v>-</v>
      </c>
      <c r="Q154" s="12" t="str">
        <f>IF(squadre!Q34=0, Q34, "-")</f>
        <v>-</v>
      </c>
      <c r="R154" s="12">
        <f>IF(squadre!R34=0, R34, "-")</f>
        <v>6</v>
      </c>
      <c r="S154" s="12">
        <f>IF(squadre!S34=0, S34, "-")</f>
        <v>5</v>
      </c>
      <c r="T154" s="12">
        <f>IF(squadre!T34=0, T34, "-")</f>
        <v>6</v>
      </c>
      <c r="U154" s="12" t="str">
        <f>IF(squadre!U34=0, U34, "-")</f>
        <v>-</v>
      </c>
      <c r="V154" s="12">
        <f>IF(squadre!V34=0, V34, "-")</f>
        <v>6.5</v>
      </c>
      <c r="AB154" s="11">
        <v>32</v>
      </c>
      <c r="AC154" s="12" t="str">
        <f>IF(squadre!BC34="0v", C34, "-")</f>
        <v>-</v>
      </c>
      <c r="AD154" s="12" t="str">
        <f>IF(squadre!BD34="0v", D34, "-")</f>
        <v>-</v>
      </c>
      <c r="AE154" s="12" t="str">
        <f>IF(squadre!BE34="0v", E34, "-")</f>
        <v>-</v>
      </c>
      <c r="AF154" s="12" t="str">
        <f>IF(squadre!BF34="0v", F34, "-")</f>
        <v>-</v>
      </c>
      <c r="AG154" s="12" t="str">
        <f>IF(squadre!BG34="0v", G34, "-")</f>
        <v>-</v>
      </c>
      <c r="AH154" s="12">
        <f>IF(squadre!BH34="0v", H34, "-")</f>
        <v>6</v>
      </c>
      <c r="AI154" s="12" t="str">
        <f>IF(squadre!BI34="0v", I34, "-")</f>
        <v>-</v>
      </c>
      <c r="AJ154" s="12" t="str">
        <f>IF(squadre!BJ34="0v", J34, "-")</f>
        <v>-</v>
      </c>
      <c r="AK154" s="12">
        <f>IF(squadre!BK34="0v", K34, "-")</f>
        <v>7</v>
      </c>
      <c r="AL154" s="12" t="str">
        <f>IF(squadre!BL34="0v", L34, "-")</f>
        <v>-</v>
      </c>
      <c r="AM154" s="12" t="str">
        <f>IF(squadre!BM34="0v", M34, "-")</f>
        <v>-</v>
      </c>
      <c r="AN154" s="12" t="str">
        <f>IF(squadre!BN34="0v", N34, "-")</f>
        <v>-</v>
      </c>
      <c r="AO154" s="12" t="str">
        <f>IF(squadre!BO34="0v", O34, "-")</f>
        <v>-</v>
      </c>
      <c r="AP154" s="12" t="str">
        <f>IF(squadre!BP34="0v", P34, "-")</f>
        <v>-</v>
      </c>
      <c r="AQ154" s="12" t="str">
        <f>IF(squadre!BQ34="0v", Q34, "-")</f>
        <v>-</v>
      </c>
      <c r="AR154" s="12">
        <f>IF(squadre!BR34="0v", R34, "-")</f>
        <v>6</v>
      </c>
      <c r="AS154" s="12" t="str">
        <f>IF(squadre!BS34="0v", S34, "-")</f>
        <v>-</v>
      </c>
      <c r="AT154" s="12">
        <f>IF(squadre!BT34="0v", T34, "-")</f>
        <v>6</v>
      </c>
      <c r="AU154" s="12" t="str">
        <f>IF(squadre!BU34="0v", U34, "-")</f>
        <v>-</v>
      </c>
      <c r="AV154" s="12">
        <f>IF(squadre!BV34="0v", V34, "-")</f>
        <v>6.5</v>
      </c>
      <c r="AY154" s="11">
        <v>32</v>
      </c>
      <c r="AZ154" s="12" t="str">
        <f>IF(squadre!BC33="0p", C33, "-")</f>
        <v>-</v>
      </c>
      <c r="BA154" s="12">
        <f>IF(squadre!BD34="0p", D34, "-")</f>
        <v>5.5</v>
      </c>
      <c r="BB154" s="12" t="str">
        <f>IF(squadre!BE34="0p", E34, "-")</f>
        <v>-</v>
      </c>
      <c r="BC154" s="12">
        <f>IF(squadre!BF34="0p", F34, "-")</f>
        <v>6</v>
      </c>
      <c r="BD154" s="12" t="str">
        <f>IF(squadre!BG34="0p", G34, "-")</f>
        <v>-</v>
      </c>
      <c r="BE154" s="12" t="str">
        <f>IF(squadre!BH34="0p", H34, "-")</f>
        <v>-</v>
      </c>
      <c r="BF154" s="12" t="str">
        <f>IF(squadre!BI34="0p", I34, "-")</f>
        <v>-</v>
      </c>
      <c r="BG154" s="12" t="str">
        <f>IF(squadre!BJ34="0p", J34, "-")</f>
        <v>-</v>
      </c>
      <c r="BH154" s="12" t="str">
        <f>IF(squadre!BK34="0p", K34, "-")</f>
        <v>-</v>
      </c>
      <c r="BI154" s="12" t="str">
        <f>IF(squadre!BL34="0p", L34, "-")</f>
        <v>-</v>
      </c>
      <c r="BJ154" s="12" t="str">
        <f>IF(squadre!BM34="0p", M34, "-")</f>
        <v>-</v>
      </c>
      <c r="BK154" s="12">
        <f>IF(squadre!BN34="0p", N34, "-")</f>
        <v>6.5</v>
      </c>
      <c r="BL154" s="12" t="str">
        <f>IF(squadre!BO34="0p", O34, "-")</f>
        <v>-</v>
      </c>
      <c r="BM154" s="12" t="str">
        <f>IF(squadre!BP34="0p", P34, "-")</f>
        <v>-</v>
      </c>
      <c r="BN154" s="12" t="str">
        <f>IF(squadre!BQ34="0p", Q34, "-")</f>
        <v>-</v>
      </c>
      <c r="BO154" s="12" t="str">
        <f>IF(squadre!BR34="0p", R34, "-")</f>
        <v>-</v>
      </c>
      <c r="BP154" s="12">
        <f>IF(squadre!BS34="0p", S34, "-")</f>
        <v>5</v>
      </c>
      <c r="BQ154" s="12" t="str">
        <f>IF(squadre!BT34="0p", T34, "-")</f>
        <v>-</v>
      </c>
      <c r="BR154" s="12" t="str">
        <f>IF(squadre!BU34="0p", U34, "-")</f>
        <v>-</v>
      </c>
      <c r="BS154" s="12" t="str">
        <f>IF(squadre!BV34="0p", V34, "-")</f>
        <v>-</v>
      </c>
      <c r="BV154" s="11">
        <v>32</v>
      </c>
      <c r="BW154" s="12" t="str">
        <f>IF(squadre!BC34="0s", C34, "-")</f>
        <v>-</v>
      </c>
      <c r="BX154" s="12" t="str">
        <f>IF(squadre!BD34="0s", D34, "-")</f>
        <v>-</v>
      </c>
      <c r="BY154" s="12" t="str">
        <f>IF(squadre!BE34="0s", E34, "-")</f>
        <v>-</v>
      </c>
      <c r="BZ154" s="12" t="str">
        <f>IF(squadre!BF34="0s", F34, "-")</f>
        <v>-</v>
      </c>
      <c r="CA154" s="12" t="str">
        <f>IF(squadre!BG34="0s", G34, "-")</f>
        <v>-</v>
      </c>
      <c r="CB154" s="12" t="str">
        <f>IF(squadre!BH34="0s", H34, "-")</f>
        <v>-</v>
      </c>
      <c r="CC154" s="12" t="str">
        <f>IF(squadre!BI34="0s", I34, "-")</f>
        <v>-</v>
      </c>
      <c r="CD154" s="12">
        <f>IF(squadre!BJ34="0s", J34, "-")</f>
        <v>5.5</v>
      </c>
      <c r="CE154" s="12" t="str">
        <f>IF(squadre!BK34="0s", K34, "-")</f>
        <v>-</v>
      </c>
      <c r="CF154" s="12" t="str">
        <f>IF(squadre!BL34="0s", L34, "-")</f>
        <v>-</v>
      </c>
      <c r="CG154" s="12" t="str">
        <f>IF(squadre!BM34="0s", M34, "-")</f>
        <v>-</v>
      </c>
      <c r="CH154" s="12" t="str">
        <f>IF(squadre!BN34="0s", N34, "-")</f>
        <v>-</v>
      </c>
      <c r="CI154" s="12" t="str">
        <f>IF(squadre!BO34="0s", O34, "-")</f>
        <v>-</v>
      </c>
      <c r="CJ154" s="12" t="str">
        <f>IF(squadre!BP34="0s", P34, "-")</f>
        <v>-</v>
      </c>
      <c r="CK154" s="12" t="str">
        <f>IF(squadre!BQ34="0s", Q34, "-")</f>
        <v>-</v>
      </c>
      <c r="CL154" s="12" t="str">
        <f>IF(squadre!BR34="0s", R34, "-")</f>
        <v>-</v>
      </c>
      <c r="CM154" s="12" t="str">
        <f>IF(squadre!BS34="0s", S34, "-")</f>
        <v>-</v>
      </c>
      <c r="CN154" s="12" t="str">
        <f>IF(squadre!BT34="0s", T34, "-")</f>
        <v>-</v>
      </c>
      <c r="CO154" s="12" t="str">
        <f>IF(squadre!BU34="0s", U34, "-")</f>
        <v>-</v>
      </c>
      <c r="CP154" s="12" t="str">
        <f>IF(squadre!BV34="0s", V34, "-")</f>
        <v>-</v>
      </c>
    </row>
    <row r="155" spans="2:94" x14ac:dyDescent="0.25">
      <c r="B155" s="11">
        <v>33</v>
      </c>
      <c r="C155" s="12">
        <f>IF(squadre!C35=0, C35, "-")</f>
        <v>6</v>
      </c>
      <c r="D155" s="12" t="str">
        <f>IF(squadre!D35=0, D35, "-")</f>
        <v>-</v>
      </c>
      <c r="E155" s="12">
        <f>IF(squadre!E35=0, E35, "-")</f>
        <v>7</v>
      </c>
      <c r="F155" s="12" t="str">
        <f>IF(squadre!F35=0, F35, "-")</f>
        <v>-</v>
      </c>
      <c r="G155" s="12">
        <f>IF(squadre!G35=0, G35, "-")</f>
        <v>7.5</v>
      </c>
      <c r="H155" s="12" t="str">
        <f>IF(squadre!H35=0, H35, "-")</f>
        <v>-</v>
      </c>
      <c r="I155" s="12" t="str">
        <f>IF(squadre!I35=0, I35, "-")</f>
        <v>-</v>
      </c>
      <c r="J155" s="12" t="str">
        <f>IF(squadre!J35=0, J35, "-")</f>
        <v>-</v>
      </c>
      <c r="K155" s="12" t="str">
        <f>IF(squadre!K35=0, K35, "-")</f>
        <v>-</v>
      </c>
      <c r="L155" s="12">
        <f>IF(squadre!L35=0, L35, "-")</f>
        <v>6.5</v>
      </c>
      <c r="M155" s="12">
        <f>IF(squadre!M35=0, M35, "-")</f>
        <v>6</v>
      </c>
      <c r="N155" s="12" t="str">
        <f>IF(squadre!N35=0, N35, "-")</f>
        <v>-</v>
      </c>
      <c r="O155" s="12">
        <f>IF(squadre!O35=0, O35, "-")</f>
        <v>6</v>
      </c>
      <c r="P155" s="12">
        <f>IF(squadre!P35=0, P35, "-")</f>
        <v>6</v>
      </c>
      <c r="Q155" s="12">
        <f>IF(squadre!Q35=0, Q35, "-")</f>
        <v>7</v>
      </c>
      <c r="R155" s="12" t="str">
        <f>IF(squadre!R35=0, R35, "-")</f>
        <v>-</v>
      </c>
      <c r="S155" s="12">
        <f>IF(squadre!S35=0, S35, "-")</f>
        <v>6</v>
      </c>
      <c r="T155" s="12" t="str">
        <f>IF(squadre!T35=0, T35, "-")</f>
        <v>-</v>
      </c>
      <c r="U155" s="12">
        <f>IF(squadre!U35=0, U35, "-")</f>
        <v>5</v>
      </c>
      <c r="V155" s="12" t="str">
        <f>IF(squadre!V35=0, V35, "-")</f>
        <v>-</v>
      </c>
      <c r="AB155" s="11">
        <v>33</v>
      </c>
      <c r="AC155" s="12" t="str">
        <f>IF(squadre!BC35="0v", C35, "-")</f>
        <v>-</v>
      </c>
      <c r="AD155" s="12" t="str">
        <f>IF(squadre!BD35="0v", D35, "-")</f>
        <v>-</v>
      </c>
      <c r="AE155" s="12" t="str">
        <f>IF(squadre!BE35="0v", E35, "-")</f>
        <v>-</v>
      </c>
      <c r="AF155" s="12" t="str">
        <f>IF(squadre!BF35="0v", F35, "-")</f>
        <v>-</v>
      </c>
      <c r="AG155" s="12">
        <f>IF(squadre!BG35="0v", G35, "-")</f>
        <v>7.5</v>
      </c>
      <c r="AH155" s="12" t="str">
        <f>IF(squadre!BH35="0v", H35, "-")</f>
        <v>-</v>
      </c>
      <c r="AI155" s="12" t="str">
        <f>IF(squadre!BI35="0v", I35, "-")</f>
        <v>-</v>
      </c>
      <c r="AJ155" s="12" t="str">
        <f>IF(squadre!BJ35="0v", J35, "-")</f>
        <v>-</v>
      </c>
      <c r="AK155" s="12" t="str">
        <f>IF(squadre!BK35="0v", K35, "-")</f>
        <v>-</v>
      </c>
      <c r="AL155" s="12" t="str">
        <f>IF(squadre!BL35="0v", L35, "-")</f>
        <v>-</v>
      </c>
      <c r="AM155" s="12" t="str">
        <f>IF(squadre!BM35="0v", M35, "-")</f>
        <v>-</v>
      </c>
      <c r="AN155" s="12" t="str">
        <f>IF(squadre!BN35="0v", N35, "-")</f>
        <v>-</v>
      </c>
      <c r="AO155" s="12" t="str">
        <f>IF(squadre!BO35="0v", O35, "-")</f>
        <v>-</v>
      </c>
      <c r="AP155" s="12" t="str">
        <f>IF(squadre!BP35="0v", P35, "-")</f>
        <v>-</v>
      </c>
      <c r="AQ155" s="12" t="str">
        <f>IF(squadre!BQ35="0v", Q35, "-")</f>
        <v>-</v>
      </c>
      <c r="AR155" s="12" t="str">
        <f>IF(squadre!BR35="0v", R35, "-")</f>
        <v>-</v>
      </c>
      <c r="AS155" s="12" t="str">
        <f>IF(squadre!BS35="0v", S35, "-")</f>
        <v>-</v>
      </c>
      <c r="AT155" s="12" t="str">
        <f>IF(squadre!BT35="0v", T35, "-")</f>
        <v>-</v>
      </c>
      <c r="AU155" s="12" t="str">
        <f>IF(squadre!BU35="0v", U35, "-")</f>
        <v>-</v>
      </c>
      <c r="AV155" s="12" t="str">
        <f>IF(squadre!BV35="0v", V35, "-")</f>
        <v>-</v>
      </c>
      <c r="AY155" s="11">
        <v>33</v>
      </c>
      <c r="AZ155" s="12" t="str">
        <f>IF(squadre!BC34="0p", C34, "-")</f>
        <v>-</v>
      </c>
      <c r="BA155" s="12" t="str">
        <f>IF(squadre!BD35="0p", D35, "-")</f>
        <v>-</v>
      </c>
      <c r="BB155" s="12" t="str">
        <f>IF(squadre!BE35="0p", E35, "-")</f>
        <v>-</v>
      </c>
      <c r="BC155" s="12" t="str">
        <f>IF(squadre!BF35="0p", F35, "-")</f>
        <v>-</v>
      </c>
      <c r="BD155" s="12" t="str">
        <f>IF(squadre!BG35="0p", G35, "-")</f>
        <v>-</v>
      </c>
      <c r="BE155" s="12" t="str">
        <f>IF(squadre!BH35="0p", H35, "-")</f>
        <v>-</v>
      </c>
      <c r="BF155" s="12" t="str">
        <f>IF(squadre!BI35="0p", I35, "-")</f>
        <v>-</v>
      </c>
      <c r="BG155" s="12" t="str">
        <f>IF(squadre!BJ35="0p", J35, "-")</f>
        <v>-</v>
      </c>
      <c r="BH155" s="12" t="str">
        <f>IF(squadre!BK35="0p", K35, "-")</f>
        <v>-</v>
      </c>
      <c r="BI155" s="12" t="str">
        <f>IF(squadre!BL35="0p", L35, "-")</f>
        <v>-</v>
      </c>
      <c r="BJ155" s="12" t="str">
        <f>IF(squadre!BM35="0p", M35, "-")</f>
        <v>-</v>
      </c>
      <c r="BK155" s="12" t="str">
        <f>IF(squadre!BN35="0p", N35, "-")</f>
        <v>-</v>
      </c>
      <c r="BL155" s="12">
        <f>IF(squadre!BO35="0p", O35, "-")</f>
        <v>6</v>
      </c>
      <c r="BM155" s="12" t="str">
        <f>IF(squadre!BP35="0p", P35, "-")</f>
        <v>-</v>
      </c>
      <c r="BN155" s="12">
        <f>IF(squadre!BQ35="0p", Q35, "-")</f>
        <v>7</v>
      </c>
      <c r="BO155" s="12" t="str">
        <f>IF(squadre!BR35="0p", R35, "-")</f>
        <v>-</v>
      </c>
      <c r="BP155" s="12">
        <f>IF(squadre!BS35="0p", S35, "-")</f>
        <v>6</v>
      </c>
      <c r="BQ155" s="12" t="str">
        <f>IF(squadre!BT35="0p", T35, "-")</f>
        <v>-</v>
      </c>
      <c r="BR155" s="12" t="str">
        <f>IF(squadre!BU35="0p", U35, "-")</f>
        <v>-</v>
      </c>
      <c r="BS155" s="12" t="str">
        <f>IF(squadre!BV35="0p", V35, "-")</f>
        <v>-</v>
      </c>
      <c r="BV155" s="11">
        <v>33</v>
      </c>
      <c r="BW155" s="12" t="str">
        <f>IF(squadre!BC35="0s", C35, "-")</f>
        <v>-</v>
      </c>
      <c r="BX155" s="12" t="str">
        <f>IF(squadre!BD35="0s", D35, "-")</f>
        <v>-</v>
      </c>
      <c r="BY155" s="12">
        <f>IF(squadre!BE35="0s", E35, "-")</f>
        <v>7</v>
      </c>
      <c r="BZ155" s="12" t="str">
        <f>IF(squadre!BF35="0s", F35, "-")</f>
        <v>-</v>
      </c>
      <c r="CA155" s="12" t="str">
        <f>IF(squadre!BG35="0s", G35, "-")</f>
        <v>-</v>
      </c>
      <c r="CB155" s="12" t="str">
        <f>IF(squadre!BH35="0s", H35, "-")</f>
        <v>-</v>
      </c>
      <c r="CC155" s="12" t="str">
        <f>IF(squadre!BI35="0s", I35, "-")</f>
        <v>-</v>
      </c>
      <c r="CD155" s="12" t="str">
        <f>IF(squadre!BJ35="0s", J35, "-")</f>
        <v>-</v>
      </c>
      <c r="CE155" s="12" t="str">
        <f>IF(squadre!BK35="0s", K35, "-")</f>
        <v>-</v>
      </c>
      <c r="CF155" s="12">
        <f>IF(squadre!BL35="0s", L35, "-")</f>
        <v>6.5</v>
      </c>
      <c r="CG155" s="12">
        <f>IF(squadre!BM35="0s", M35, "-")</f>
        <v>6</v>
      </c>
      <c r="CH155" s="12" t="str">
        <f>IF(squadre!BN35="0s", N35, "-")</f>
        <v>-</v>
      </c>
      <c r="CI155" s="12" t="str">
        <f>IF(squadre!BO35="0s", O35, "-")</f>
        <v>-</v>
      </c>
      <c r="CJ155" s="12">
        <f>IF(squadre!BP35="0s", P35, "-")</f>
        <v>6</v>
      </c>
      <c r="CK155" s="12" t="str">
        <f>IF(squadre!BQ35="0s", Q35, "-")</f>
        <v>-</v>
      </c>
      <c r="CL155" s="12" t="str">
        <f>IF(squadre!BR35="0s", R35, "-")</f>
        <v>-</v>
      </c>
      <c r="CM155" s="12" t="str">
        <f>IF(squadre!BS35="0s", S35, "-")</f>
        <v>-</v>
      </c>
      <c r="CN155" s="12" t="str">
        <f>IF(squadre!BT35="0s", T35, "-")</f>
        <v>-</v>
      </c>
      <c r="CO155" s="12">
        <f>IF(squadre!BU35="0s", U35, "-")</f>
        <v>5</v>
      </c>
      <c r="CP155" s="12" t="str">
        <f>IF(squadre!BV35="0s", V35, "-")</f>
        <v>-</v>
      </c>
    </row>
    <row r="156" spans="2:94" x14ac:dyDescent="0.25">
      <c r="B156" s="11">
        <v>34</v>
      </c>
      <c r="C156" s="12" t="str">
        <f>IF(squadre!C36=0, C36, "-")</f>
        <v>-</v>
      </c>
      <c r="D156" s="12">
        <f>IF(squadre!D36=0, D36, "-")</f>
        <v>6.5</v>
      </c>
      <c r="E156" s="12" t="str">
        <f>IF(squadre!E36=0, E36, "-")</f>
        <v>-</v>
      </c>
      <c r="F156" s="12">
        <f>IF(squadre!F36=0, F36, "-")</f>
        <v>6</v>
      </c>
      <c r="G156" s="12" t="str">
        <f>IF(squadre!G36=0, G36, "-")</f>
        <v>-</v>
      </c>
      <c r="H156" s="12">
        <f>IF(squadre!H36=0, H36, "-")</f>
        <v>6</v>
      </c>
      <c r="I156" s="12">
        <f>IF(squadre!I36=0, I36, "-")</f>
        <v>6.5</v>
      </c>
      <c r="J156" s="12">
        <f>IF(squadre!J36=0, J36, "-")</f>
        <v>6.5</v>
      </c>
      <c r="K156" s="12">
        <f>IF(squadre!K36=0, K36, "-")</f>
        <v>6.5</v>
      </c>
      <c r="L156" s="12">
        <f>IF(squadre!L36=0, L36, "-")</f>
        <v>6</v>
      </c>
      <c r="M156" s="12" t="str">
        <f>IF(squadre!M36=0, M36, "-")</f>
        <v>-</v>
      </c>
      <c r="N156" s="12">
        <f>IF(squadre!N36=0, N36, "-")</f>
        <v>6.5</v>
      </c>
      <c r="O156" s="12" t="str">
        <f>IF(squadre!O36=0, O36, "-")</f>
        <v>-</v>
      </c>
      <c r="P156" s="12" t="str">
        <f>IF(squadre!P36=0, P36, "-")</f>
        <v>-</v>
      </c>
      <c r="Q156" s="12" t="str">
        <f>IF(squadre!Q36=0, Q36, "-")</f>
        <v>-</v>
      </c>
      <c r="R156" s="12" t="str">
        <f>IF(squadre!R36=0, R36, "-")</f>
        <v>-</v>
      </c>
      <c r="S156" s="12" t="str">
        <f>IF(squadre!S36=0, S36, "-")</f>
        <v>-</v>
      </c>
      <c r="T156" s="12">
        <f>IF(squadre!T36=0, T36, "-")</f>
        <v>5.5</v>
      </c>
      <c r="U156" s="12" t="str">
        <f>IF(squadre!U36=0, U36, "-")</f>
        <v>-</v>
      </c>
      <c r="V156" s="12">
        <f>IF(squadre!V36=0, V36, "-")</f>
        <v>6</v>
      </c>
      <c r="AB156" s="11">
        <v>34</v>
      </c>
      <c r="AC156" s="12" t="str">
        <f>IF(squadre!BC36="0v", C36, "-")</f>
        <v>-</v>
      </c>
      <c r="AD156" s="12" t="str">
        <f>IF(squadre!BD36="0v", D36, "-")</f>
        <v>-</v>
      </c>
      <c r="AE156" s="12" t="str">
        <f>IF(squadre!BE36="0v", E36, "-")</f>
        <v>-</v>
      </c>
      <c r="AF156" s="12" t="str">
        <f>IF(squadre!BF36="0v", F36, "-")</f>
        <v>-</v>
      </c>
      <c r="AG156" s="12" t="str">
        <f>IF(squadre!BG36="0v", G36, "-")</f>
        <v>-</v>
      </c>
      <c r="AH156" s="12">
        <f>IF(squadre!BH36="0v", H36, "-")</f>
        <v>6</v>
      </c>
      <c r="AI156" s="12">
        <f>IF(squadre!BI36="0v", I36, "-")</f>
        <v>6.5</v>
      </c>
      <c r="AJ156" s="12" t="str">
        <f>IF(squadre!BJ36="0v", J36, "-")</f>
        <v>-</v>
      </c>
      <c r="AK156" s="12">
        <f>IF(squadre!BK36="0v", K36, "-")</f>
        <v>6.5</v>
      </c>
      <c r="AL156" s="12" t="str">
        <f>IF(squadre!BL36="0v", L36, "-")</f>
        <v>-</v>
      </c>
      <c r="AM156" s="12" t="str">
        <f>IF(squadre!BM36="0v", M36, "-")</f>
        <v>-</v>
      </c>
      <c r="AN156" s="12">
        <f>IF(squadre!BN36="0v", N36, "-")</f>
        <v>6.5</v>
      </c>
      <c r="AO156" s="12" t="str">
        <f>IF(squadre!BO36="0v", O36, "-")</f>
        <v>-</v>
      </c>
      <c r="AP156" s="12" t="str">
        <f>IF(squadre!BP36="0v", P36, "-")</f>
        <v>-</v>
      </c>
      <c r="AQ156" s="12" t="str">
        <f>IF(squadre!BQ36="0v", Q36, "-")</f>
        <v>-</v>
      </c>
      <c r="AR156" s="12" t="str">
        <f>IF(squadre!BR36="0v", R36, "-")</f>
        <v>-</v>
      </c>
      <c r="AS156" s="12" t="str">
        <f>IF(squadre!BS36="0v", S36, "-")</f>
        <v>-</v>
      </c>
      <c r="AT156" s="12" t="str">
        <f>IF(squadre!BT36="0v", T36, "-")</f>
        <v>-</v>
      </c>
      <c r="AU156" s="12" t="str">
        <f>IF(squadre!BU36="0v", U36, "-")</f>
        <v>-</v>
      </c>
      <c r="AV156" s="12">
        <f>IF(squadre!BV36="0v", V36, "-")</f>
        <v>6</v>
      </c>
      <c r="AY156" s="11">
        <v>34</v>
      </c>
      <c r="AZ156" s="12">
        <f>IF(squadre!BC35="0p", C35, "-")</f>
        <v>6</v>
      </c>
      <c r="BA156" s="12">
        <f>IF(squadre!BD36="0p", D36, "-")</f>
        <v>6.5</v>
      </c>
      <c r="BB156" s="12" t="str">
        <f>IF(squadre!BE36="0p", E36, "-")</f>
        <v>-</v>
      </c>
      <c r="BC156" s="12" t="str">
        <f>IF(squadre!BF36="0p", F36, "-")</f>
        <v>-</v>
      </c>
      <c r="BD156" s="12" t="str">
        <f>IF(squadre!BG36="0p", G36, "-")</f>
        <v>-</v>
      </c>
      <c r="BE156" s="12" t="str">
        <f>IF(squadre!BH36="0p", H36, "-")</f>
        <v>-</v>
      </c>
      <c r="BF156" s="12" t="str">
        <f>IF(squadre!BI36="0p", I36, "-")</f>
        <v>-</v>
      </c>
      <c r="BG156" s="12" t="str">
        <f>IF(squadre!BJ36="0p", J36, "-")</f>
        <v>-</v>
      </c>
      <c r="BH156" s="12" t="str">
        <f>IF(squadre!BK36="0p", K36, "-")</f>
        <v>-</v>
      </c>
      <c r="BI156" s="12">
        <f>IF(squadre!BL36="0p", L36, "-")</f>
        <v>6</v>
      </c>
      <c r="BJ156" s="12" t="str">
        <f>IF(squadre!BM36="0p", M36, "-")</f>
        <v>-</v>
      </c>
      <c r="BK156" s="12" t="str">
        <f>IF(squadre!BN36="0p", N36, "-")</f>
        <v>-</v>
      </c>
      <c r="BL156" s="12" t="str">
        <f>IF(squadre!BO36="0p", O36, "-")</f>
        <v>-</v>
      </c>
      <c r="BM156" s="12" t="str">
        <f>IF(squadre!BP36="0p", P36, "-")</f>
        <v>-</v>
      </c>
      <c r="BN156" s="12" t="str">
        <f>IF(squadre!BQ36="0p", Q36, "-")</f>
        <v>-</v>
      </c>
      <c r="BO156" s="12" t="str">
        <f>IF(squadre!BR36="0p", R36, "-")</f>
        <v>-</v>
      </c>
      <c r="BP156" s="12" t="str">
        <f>IF(squadre!BS36="0p", S36, "-")</f>
        <v>-</v>
      </c>
      <c r="BQ156" s="12" t="str">
        <f>IF(squadre!BT36="0p", T36, "-")</f>
        <v>-</v>
      </c>
      <c r="BR156" s="12" t="str">
        <f>IF(squadre!BU36="0p", U36, "-")</f>
        <v>-</v>
      </c>
      <c r="BS156" s="12" t="str">
        <f>IF(squadre!BV36="0p", V36, "-")</f>
        <v>-</v>
      </c>
      <c r="BV156" s="11">
        <v>34</v>
      </c>
      <c r="BW156" s="12" t="str">
        <f>IF(squadre!BC36="0s", C36, "-")</f>
        <v>-</v>
      </c>
      <c r="BX156" s="12" t="str">
        <f>IF(squadre!BD36="0s", D36, "-")</f>
        <v>-</v>
      </c>
      <c r="BY156" s="12" t="str">
        <f>IF(squadre!BE36="0s", E36, "-")</f>
        <v>-</v>
      </c>
      <c r="BZ156" s="12">
        <f>IF(squadre!BF36="0s", F36, "-")</f>
        <v>6</v>
      </c>
      <c r="CA156" s="12" t="str">
        <f>IF(squadre!BG36="0s", G36, "-")</f>
        <v>-</v>
      </c>
      <c r="CB156" s="12" t="str">
        <f>IF(squadre!BH36="0s", H36, "-")</f>
        <v>-</v>
      </c>
      <c r="CC156" s="12" t="str">
        <f>IF(squadre!BI36="0s", I36, "-")</f>
        <v>-</v>
      </c>
      <c r="CD156" s="12">
        <f>IF(squadre!BJ36="0s", J36, "-")</f>
        <v>6.5</v>
      </c>
      <c r="CE156" s="12" t="str">
        <f>IF(squadre!BK36="0s", K36, "-")</f>
        <v>-</v>
      </c>
      <c r="CF156" s="12" t="str">
        <f>IF(squadre!BL36="0s", L36, "-")</f>
        <v>-</v>
      </c>
      <c r="CG156" s="12" t="str">
        <f>IF(squadre!BM36="0s", M36, "-")</f>
        <v>-</v>
      </c>
      <c r="CH156" s="12" t="str">
        <f>IF(squadre!BN36="0s", N36, "-")</f>
        <v>-</v>
      </c>
      <c r="CI156" s="12" t="str">
        <f>IF(squadre!BO36="0s", O36, "-")</f>
        <v>-</v>
      </c>
      <c r="CJ156" s="12" t="str">
        <f>IF(squadre!BP36="0s", P36, "-")</f>
        <v>-</v>
      </c>
      <c r="CK156" s="12" t="str">
        <f>IF(squadre!BQ36="0s", Q36, "-")</f>
        <v>-</v>
      </c>
      <c r="CL156" s="12" t="str">
        <f>IF(squadre!BR36="0s", R36, "-")</f>
        <v>-</v>
      </c>
      <c r="CM156" s="12" t="str">
        <f>IF(squadre!BS36="0s", S36, "-")</f>
        <v>-</v>
      </c>
      <c r="CN156" s="12">
        <f>IF(squadre!BT36="0s", T36, "-")</f>
        <v>5.5</v>
      </c>
      <c r="CO156" s="12" t="str">
        <f>IF(squadre!BU36="0s", U36, "-")</f>
        <v>-</v>
      </c>
      <c r="CP156" s="12" t="str">
        <f>IF(squadre!BV36="0s", V36, "-")</f>
        <v>-</v>
      </c>
    </row>
    <row r="157" spans="2:94" x14ac:dyDescent="0.25">
      <c r="B157" s="11">
        <v>35</v>
      </c>
      <c r="C157" s="12">
        <f>IF(squadre!C37=0, C37, "-")</f>
        <v>6.5</v>
      </c>
      <c r="D157" s="12">
        <f>IF(squadre!D37=0, D37, "-")</f>
        <v>5</v>
      </c>
      <c r="E157" s="12">
        <f>IF(squadre!E37=0, E37, "-")</f>
        <v>6.5</v>
      </c>
      <c r="F157" s="12" t="str">
        <f>IF(squadre!F37=0, F37, "-")</f>
        <v>-</v>
      </c>
      <c r="G157" s="12" t="str">
        <f>IF(squadre!G37=0, G37, "-")</f>
        <v>-</v>
      </c>
      <c r="H157" s="12" t="str">
        <f>IF(squadre!H37=0, H37, "-")</f>
        <v>-</v>
      </c>
      <c r="I157" s="12" t="str">
        <f>IF(squadre!I37=0, I37, "-")</f>
        <v>-</v>
      </c>
      <c r="J157" s="12">
        <f>IF(squadre!J37=0, J37, "-")</f>
        <v>5.5</v>
      </c>
      <c r="K157" s="12" t="str">
        <f>IF(squadre!K37=0, K37, "-")</f>
        <v>-</v>
      </c>
      <c r="L157" s="12" t="str">
        <f>IF(squadre!L37=0, L37, "-")</f>
        <v>-</v>
      </c>
      <c r="M157" s="12" t="str">
        <f>IF(squadre!M37=0, M37, "-")</f>
        <v>-</v>
      </c>
      <c r="N157" s="12" t="str">
        <f>IF(squadre!N37=0, N37, "-")</f>
        <v>-</v>
      </c>
      <c r="O157" s="12">
        <f>IF(squadre!O37=0, O37, "-")</f>
        <v>6.5</v>
      </c>
      <c r="P157" s="12" t="str">
        <f>IF(squadre!P37=0, P37, "-")</f>
        <v>-</v>
      </c>
      <c r="Q157" s="12">
        <f>IF(squadre!Q37=0, Q37, "-")</f>
        <v>5.5</v>
      </c>
      <c r="R157" s="12">
        <f>IF(squadre!R37=0, R37, "-")</f>
        <v>6.5</v>
      </c>
      <c r="S157" s="12">
        <f>IF(squadre!S37=0, S37, "-")</f>
        <v>4.5</v>
      </c>
      <c r="T157" s="12">
        <f>IF(squadre!T37=0, T37, "-")</f>
        <v>6</v>
      </c>
      <c r="U157" s="12">
        <f>IF(squadre!U37=0, U37, "-")</f>
        <v>6</v>
      </c>
      <c r="V157" s="12" t="str">
        <f>IF(squadre!V37=0, V37, "-")</f>
        <v>-</v>
      </c>
      <c r="AB157" s="11">
        <v>35</v>
      </c>
      <c r="AC157" s="12" t="str">
        <f>IF(squadre!BC37="0v", C37, "-")</f>
        <v>-</v>
      </c>
      <c r="AD157" s="12" t="str">
        <f>IF(squadre!BD37="0v", D37, "-")</f>
        <v>-</v>
      </c>
      <c r="AE157" s="12" t="str">
        <f>IF(squadre!BE37="0v", E37, "-")</f>
        <v>-</v>
      </c>
      <c r="AF157" s="12" t="str">
        <f>IF(squadre!BF37="0v", F37, "-")</f>
        <v>-</v>
      </c>
      <c r="AG157" s="12" t="str">
        <f>IF(squadre!BG37="0v", G37, "-")</f>
        <v>-</v>
      </c>
      <c r="AH157" s="12" t="str">
        <f>IF(squadre!BH37="0v", H37, "-")</f>
        <v>-</v>
      </c>
      <c r="AI157" s="12" t="str">
        <f>IF(squadre!BI37="0v", I37, "-")</f>
        <v>-</v>
      </c>
      <c r="AJ157" s="12" t="str">
        <f>IF(squadre!BJ37="0v", J37, "-")</f>
        <v>-</v>
      </c>
      <c r="AK157" s="12" t="str">
        <f>IF(squadre!BK37="0v", K37, "-")</f>
        <v>-</v>
      </c>
      <c r="AL157" s="12" t="str">
        <f>IF(squadre!BL37="0v", L37, "-")</f>
        <v>-</v>
      </c>
      <c r="AM157" s="12" t="str">
        <f>IF(squadre!BM37="0v", M37, "-")</f>
        <v>-</v>
      </c>
      <c r="AN157" s="12" t="str">
        <f>IF(squadre!BN37="0v", N37, "-")</f>
        <v>-</v>
      </c>
      <c r="AO157" s="12" t="str">
        <f>IF(squadre!BO37="0v", O37, "-")</f>
        <v>-</v>
      </c>
      <c r="AP157" s="12" t="str">
        <f>IF(squadre!BP37="0v", P37, "-")</f>
        <v>-</v>
      </c>
      <c r="AQ157" s="12" t="str">
        <f>IF(squadre!BQ37="0v", Q37, "-")</f>
        <v>-</v>
      </c>
      <c r="AR157" s="12">
        <f>IF(squadre!BR37="0v", R37, "-")</f>
        <v>6.5</v>
      </c>
      <c r="AS157" s="12" t="str">
        <f>IF(squadre!BS37="0v", S37, "-")</f>
        <v>-</v>
      </c>
      <c r="AT157" s="12" t="str">
        <f>IF(squadre!BT37="0v", T37, "-")</f>
        <v>-</v>
      </c>
      <c r="AU157" s="12" t="str">
        <f>IF(squadre!BU37="0v", U37, "-")</f>
        <v>-</v>
      </c>
      <c r="AV157" s="12" t="str">
        <f>IF(squadre!BV37="0v", V37, "-")</f>
        <v>-</v>
      </c>
      <c r="AY157" s="11">
        <v>35</v>
      </c>
      <c r="AZ157" s="12" t="str">
        <f>IF(squadre!BC36="0p", C36, "-")</f>
        <v>-</v>
      </c>
      <c r="BA157" s="12" t="str">
        <f>IF(squadre!BD37="0p", D37, "-")</f>
        <v>-</v>
      </c>
      <c r="BB157" s="12">
        <f>IF(squadre!BE37="0p", E37, "-")</f>
        <v>6.5</v>
      </c>
      <c r="BC157" s="12" t="str">
        <f>IF(squadre!BF37="0p", F37, "-")</f>
        <v>-</v>
      </c>
      <c r="BD157" s="12" t="str">
        <f>IF(squadre!BG37="0p", G37, "-")</f>
        <v>-</v>
      </c>
      <c r="BE157" s="12" t="str">
        <f>IF(squadre!BH37="0p", H37, "-")</f>
        <v>-</v>
      </c>
      <c r="BF157" s="12" t="str">
        <f>IF(squadre!BI37="0p", I37, "-")</f>
        <v>-</v>
      </c>
      <c r="BG157" s="12" t="str">
        <f>IF(squadre!BJ37="0p", J37, "-")</f>
        <v>-</v>
      </c>
      <c r="BH157" s="12" t="str">
        <f>IF(squadre!BK37="0p", K37, "-")</f>
        <v>-</v>
      </c>
      <c r="BI157" s="12" t="str">
        <f>IF(squadre!BL37="0p", L37, "-")</f>
        <v>-</v>
      </c>
      <c r="BJ157" s="12" t="str">
        <f>IF(squadre!BM37="0p", M37, "-")</f>
        <v>-</v>
      </c>
      <c r="BK157" s="12" t="str">
        <f>IF(squadre!BN37="0p", N37, "-")</f>
        <v>-</v>
      </c>
      <c r="BL157" s="12" t="str">
        <f>IF(squadre!BO37="0p", O37, "-")</f>
        <v>-</v>
      </c>
      <c r="BM157" s="12" t="str">
        <f>IF(squadre!BP37="0p", P37, "-")</f>
        <v>-</v>
      </c>
      <c r="BN157" s="12" t="str">
        <f>IF(squadre!BQ37="0p", Q37, "-")</f>
        <v>-</v>
      </c>
      <c r="BO157" s="12" t="str">
        <f>IF(squadre!BR37="0p", R37, "-")</f>
        <v>-</v>
      </c>
      <c r="BP157" s="12" t="str">
        <f>IF(squadre!BS37="0p", S37, "-")</f>
        <v>-</v>
      </c>
      <c r="BQ157" s="12" t="str">
        <f>IF(squadre!BT37="0p", T37, "-")</f>
        <v>-</v>
      </c>
      <c r="BR157" s="12" t="str">
        <f>IF(squadre!BU37="0p", U37, "-")</f>
        <v>-</v>
      </c>
      <c r="BS157" s="12" t="str">
        <f>IF(squadre!BV37="0p", V37, "-")</f>
        <v>-</v>
      </c>
      <c r="BV157" s="11">
        <v>35</v>
      </c>
      <c r="BW157" s="12">
        <f>IF(squadre!BC37="0s", C37, "-")</f>
        <v>6.5</v>
      </c>
      <c r="BX157" s="12">
        <f>IF(squadre!BD37="0s", D37, "-")</f>
        <v>5</v>
      </c>
      <c r="BY157" s="12" t="str">
        <f>IF(squadre!BE37="0s", E37, "-")</f>
        <v>-</v>
      </c>
      <c r="BZ157" s="12" t="str">
        <f>IF(squadre!BF37="0s", F37, "-")</f>
        <v>-</v>
      </c>
      <c r="CA157" s="12" t="str">
        <f>IF(squadre!BG37="0s", G37, "-")</f>
        <v>-</v>
      </c>
      <c r="CB157" s="12" t="str">
        <f>IF(squadre!BH37="0s", H37, "-")</f>
        <v>-</v>
      </c>
      <c r="CC157" s="12" t="str">
        <f>IF(squadre!BI37="0s", I37, "-")</f>
        <v>-</v>
      </c>
      <c r="CD157" s="12">
        <f>IF(squadre!BJ37="0s", J37, "-")</f>
        <v>5.5</v>
      </c>
      <c r="CE157" s="12" t="str">
        <f>IF(squadre!BK37="0s", K37, "-")</f>
        <v>-</v>
      </c>
      <c r="CF157" s="12" t="str">
        <f>IF(squadre!BL37="0s", L37, "-")</f>
        <v>-</v>
      </c>
      <c r="CG157" s="12" t="str">
        <f>IF(squadre!BM37="0s", M37, "-")</f>
        <v>-</v>
      </c>
      <c r="CH157" s="12" t="str">
        <f>IF(squadre!BN37="0s", N37, "-")</f>
        <v>-</v>
      </c>
      <c r="CI157" s="12">
        <f>IF(squadre!BO37="0s", O37, "-")</f>
        <v>6.5</v>
      </c>
      <c r="CJ157" s="12" t="str">
        <f>IF(squadre!BP37="0s", P37, "-")</f>
        <v>-</v>
      </c>
      <c r="CK157" s="12">
        <f>IF(squadre!BQ37="0s", Q37, "-")</f>
        <v>5.5</v>
      </c>
      <c r="CL157" s="12" t="str">
        <f>IF(squadre!BR37="0s", R37, "-")</f>
        <v>-</v>
      </c>
      <c r="CM157" s="12">
        <f>IF(squadre!BS37="0s", S37, "-")</f>
        <v>4.5</v>
      </c>
      <c r="CN157" s="12">
        <f>IF(squadre!BT37="0s", T37, "-")</f>
        <v>6</v>
      </c>
      <c r="CO157" s="12">
        <f>IF(squadre!BU37="0s", U37, "-")</f>
        <v>6</v>
      </c>
      <c r="CP157" s="12" t="str">
        <f>IF(squadre!BV37="0s", V37, "-")</f>
        <v>-</v>
      </c>
    </row>
    <row r="158" spans="2:94" x14ac:dyDescent="0.25">
      <c r="B158" s="11">
        <v>36</v>
      </c>
      <c r="C158" s="12" t="str">
        <f>IF(squadre!C38=0, C38, "-")</f>
        <v>-</v>
      </c>
      <c r="D158" s="12" t="str">
        <f>IF(squadre!D38=0, D38, "-")</f>
        <v>-</v>
      </c>
      <c r="E158" s="12" t="str">
        <f>IF(squadre!E38=0, E38, "-")</f>
        <v>-</v>
      </c>
      <c r="F158" s="12">
        <f>IF(squadre!F38=0, F38, "-")</f>
        <v>6.5</v>
      </c>
      <c r="G158" s="12">
        <f>IF(squadre!G38=0, G38, "-")</f>
        <v>7</v>
      </c>
      <c r="H158" s="12">
        <f>IF(squadre!H38=0, H38, "-")</f>
        <v>5</v>
      </c>
      <c r="I158" s="12">
        <f>IF(squadre!I38=0, I38, "-")</f>
        <v>5</v>
      </c>
      <c r="J158" s="12" t="str">
        <f>IF(squadre!J38=0, J38, "-")</f>
        <v>-</v>
      </c>
      <c r="K158" s="12">
        <f>IF(squadre!K38=0, K38, "-")</f>
        <v>6</v>
      </c>
      <c r="L158" s="12">
        <f>IF(squadre!L38=0, L38, "-")</f>
        <v>7.5</v>
      </c>
      <c r="M158" s="12">
        <f>IF(squadre!M38=0, M38, "-")</f>
        <v>6</v>
      </c>
      <c r="N158" s="12">
        <f>IF(squadre!N38=0, N38, "-")</f>
        <v>7</v>
      </c>
      <c r="O158" s="12" t="str">
        <f>IF(squadre!O38=0, O38, "-")</f>
        <v>-</v>
      </c>
      <c r="P158" s="12">
        <f>IF(squadre!P38=0, P38, "-")</f>
        <v>7</v>
      </c>
      <c r="Q158" s="12" t="str">
        <f>IF(squadre!Q38=0, Q38, "-")</f>
        <v>-</v>
      </c>
      <c r="R158" s="12" t="str">
        <f>IF(squadre!R38=0, R38, "-")</f>
        <v>-</v>
      </c>
      <c r="S158" s="12" t="str">
        <f>IF(squadre!S38=0, S38, "-")</f>
        <v>-</v>
      </c>
      <c r="T158" s="12" t="str">
        <f>IF(squadre!T38=0, T38, "-")</f>
        <v>-</v>
      </c>
      <c r="U158" s="12" t="str">
        <f>IF(squadre!U38=0, U38, "-")</f>
        <v>-</v>
      </c>
      <c r="V158" s="12">
        <f>IF(squadre!V38=0, V38, "-")</f>
        <v>6.5</v>
      </c>
      <c r="AB158" s="11">
        <v>36</v>
      </c>
      <c r="AC158" s="12" t="str">
        <f>IF(squadre!BC38="0v", C38, "-")</f>
        <v>-</v>
      </c>
      <c r="AD158" s="12" t="str">
        <f>IF(squadre!BD38="0v", D38, "-")</f>
        <v>-</v>
      </c>
      <c r="AE158" s="12" t="str">
        <f>IF(squadre!BE38="0v", E38, "-")</f>
        <v>-</v>
      </c>
      <c r="AF158" s="12" t="str">
        <f>IF(squadre!BF38="0v", F38, "-")</f>
        <v>-</v>
      </c>
      <c r="AG158" s="12">
        <f>IF(squadre!BG38="0v", G38, "-")</f>
        <v>7</v>
      </c>
      <c r="AH158" s="12">
        <f>IF(squadre!BH38="0v", H38, "-")</f>
        <v>5</v>
      </c>
      <c r="AI158" s="12" t="str">
        <f>IF(squadre!BI38="0v", I38, "-")</f>
        <v>-</v>
      </c>
      <c r="AJ158" s="12" t="str">
        <f>IF(squadre!BJ38="0v", J38, "-")</f>
        <v>-</v>
      </c>
      <c r="AK158" s="12">
        <f>IF(squadre!BK38="0v", K38, "-")</f>
        <v>6</v>
      </c>
      <c r="AL158" s="12">
        <f>IF(squadre!BL38="0v", L38, "-")</f>
        <v>7.5</v>
      </c>
      <c r="AM158" s="12">
        <f>IF(squadre!BM38="0v", M38, "-")</f>
        <v>6</v>
      </c>
      <c r="AN158" s="12">
        <f>IF(squadre!BN38="0v", N38, "-")</f>
        <v>7</v>
      </c>
      <c r="AO158" s="12" t="str">
        <f>IF(squadre!BO38="0v", O38, "-")</f>
        <v>-</v>
      </c>
      <c r="AP158" s="12">
        <f>IF(squadre!BP38="0v", P38, "-")</f>
        <v>7</v>
      </c>
      <c r="AQ158" s="12" t="str">
        <f>IF(squadre!BQ38="0v", Q38, "-")</f>
        <v>-</v>
      </c>
      <c r="AR158" s="12" t="str">
        <f>IF(squadre!BR38="0v", R38, "-")</f>
        <v>-</v>
      </c>
      <c r="AS158" s="12" t="str">
        <f>IF(squadre!BS38="0v", S38, "-")</f>
        <v>-</v>
      </c>
      <c r="AT158" s="12" t="str">
        <f>IF(squadre!BT38="0v", T38, "-")</f>
        <v>-</v>
      </c>
      <c r="AU158" s="12" t="str">
        <f>IF(squadre!BU38="0v", U38, "-")</f>
        <v>-</v>
      </c>
      <c r="AV158" s="12">
        <f>IF(squadre!BV38="0v", V38, "-")</f>
        <v>6.5</v>
      </c>
      <c r="AY158" s="11">
        <v>36</v>
      </c>
      <c r="AZ158" s="12" t="str">
        <f>IF(squadre!BC37="0p", C37, "-")</f>
        <v>-</v>
      </c>
      <c r="BA158" s="12" t="str">
        <f>IF(squadre!BD38="0p", D38, "-")</f>
        <v>-</v>
      </c>
      <c r="BB158" s="12" t="str">
        <f>IF(squadre!BE38="0p", E38, "-")</f>
        <v>-</v>
      </c>
      <c r="BC158" s="12">
        <f>IF(squadre!BF38="0p", F38, "-")</f>
        <v>6.5</v>
      </c>
      <c r="BD158" s="12" t="str">
        <f>IF(squadre!BG38="0p", G38, "-")</f>
        <v>-</v>
      </c>
      <c r="BE158" s="12" t="str">
        <f>IF(squadre!BH38="0p", H38, "-")</f>
        <v>-</v>
      </c>
      <c r="BF158" s="12">
        <f>IF(squadre!BI38="0p", I38, "-")</f>
        <v>5</v>
      </c>
      <c r="BG158" s="12" t="str">
        <f>IF(squadre!BJ38="0p", J38, "-")</f>
        <v>-</v>
      </c>
      <c r="BH158" s="12" t="str">
        <f>IF(squadre!BK38="0p", K38, "-")</f>
        <v>-</v>
      </c>
      <c r="BI158" s="12" t="str">
        <f>IF(squadre!BL38="0p", L38, "-")</f>
        <v>-</v>
      </c>
      <c r="BJ158" s="12" t="str">
        <f>IF(squadre!BM38="0p", M38, "-")</f>
        <v>-</v>
      </c>
      <c r="BK158" s="12" t="str">
        <f>IF(squadre!BN38="0p", N38, "-")</f>
        <v>-</v>
      </c>
      <c r="BL158" s="12" t="str">
        <f>IF(squadre!BO38="0p", O38, "-")</f>
        <v>-</v>
      </c>
      <c r="BM158" s="12" t="str">
        <f>IF(squadre!BP38="0p", P38, "-")</f>
        <v>-</v>
      </c>
      <c r="BN158" s="12" t="str">
        <f>IF(squadre!BQ38="0p", Q38, "-")</f>
        <v>-</v>
      </c>
      <c r="BO158" s="12" t="str">
        <f>IF(squadre!BR38="0p", R38, "-")</f>
        <v>-</v>
      </c>
      <c r="BP158" s="12" t="str">
        <f>IF(squadre!BS38="0p", S38, "-")</f>
        <v>-</v>
      </c>
      <c r="BQ158" s="12" t="str">
        <f>IF(squadre!BT38="0p", T38, "-")</f>
        <v>-</v>
      </c>
      <c r="BR158" s="12" t="str">
        <f>IF(squadre!BU38="0p", U38, "-")</f>
        <v>-</v>
      </c>
      <c r="BS158" s="12" t="str">
        <f>IF(squadre!BV38="0p", V38, "-")</f>
        <v>-</v>
      </c>
      <c r="BV158" s="11">
        <v>36</v>
      </c>
      <c r="BW158" s="12" t="str">
        <f>IF(squadre!BC38="0s", C38, "-")</f>
        <v>-</v>
      </c>
      <c r="BX158" s="12" t="str">
        <f>IF(squadre!BD38="0s", D38, "-")</f>
        <v>-</v>
      </c>
      <c r="BY158" s="12" t="str">
        <f>IF(squadre!BE38="0s", E38, "-")</f>
        <v>-</v>
      </c>
      <c r="BZ158" s="12" t="str">
        <f>IF(squadre!BF38="0s", F38, "-")</f>
        <v>-</v>
      </c>
      <c r="CA158" s="12" t="str">
        <f>IF(squadre!BG38="0s", G38, "-")</f>
        <v>-</v>
      </c>
      <c r="CB158" s="12" t="str">
        <f>IF(squadre!BH38="0s", H38, "-")</f>
        <v>-</v>
      </c>
      <c r="CC158" s="12" t="str">
        <f>IF(squadre!BI38="0s", I38, "-")</f>
        <v>-</v>
      </c>
      <c r="CD158" s="12" t="str">
        <f>IF(squadre!BJ38="0s", J38, "-")</f>
        <v>-</v>
      </c>
      <c r="CE158" s="12" t="str">
        <f>IF(squadre!BK38="0s", K38, "-")</f>
        <v>-</v>
      </c>
      <c r="CF158" s="12" t="str">
        <f>IF(squadre!BL38="0s", L38, "-")</f>
        <v>-</v>
      </c>
      <c r="CG158" s="12" t="str">
        <f>IF(squadre!BM38="0s", M38, "-")</f>
        <v>-</v>
      </c>
      <c r="CH158" s="12" t="str">
        <f>IF(squadre!BN38="0s", N38, "-")</f>
        <v>-</v>
      </c>
      <c r="CI158" s="12" t="str">
        <f>IF(squadre!BO38="0s", O38, "-")</f>
        <v>-</v>
      </c>
      <c r="CJ158" s="12" t="str">
        <f>IF(squadre!BP38="0s", P38, "-")</f>
        <v>-</v>
      </c>
      <c r="CK158" s="12" t="str">
        <f>IF(squadre!BQ38="0s", Q38, "-")</f>
        <v>-</v>
      </c>
      <c r="CL158" s="12" t="str">
        <f>IF(squadre!BR38="0s", R38, "-")</f>
        <v>-</v>
      </c>
      <c r="CM158" s="12" t="str">
        <f>IF(squadre!BS38="0s", S38, "-")</f>
        <v>-</v>
      </c>
      <c r="CN158" s="12" t="str">
        <f>IF(squadre!BT38="0s", T38, "-")</f>
        <v>-</v>
      </c>
      <c r="CO158" s="12" t="str">
        <f>IF(squadre!BU38="0s", U38, "-")</f>
        <v>-</v>
      </c>
      <c r="CP158" s="12" t="str">
        <f>IF(squadre!BV38="0s", V38, "-")</f>
        <v>-</v>
      </c>
    </row>
    <row r="159" spans="2:94" x14ac:dyDescent="0.25">
      <c r="B159" s="11">
        <v>37</v>
      </c>
      <c r="C159" s="12">
        <f>IF(squadre!C39=0, C39, "-")</f>
        <v>6</v>
      </c>
      <c r="D159" s="12">
        <f>IF(squadre!D39=0, D39, "-")</f>
        <v>7</v>
      </c>
      <c r="E159" s="12">
        <f>IF(squadre!E39=0, E39, "-")</f>
        <v>6.5</v>
      </c>
      <c r="F159" s="12" t="str">
        <f>IF(squadre!F39=0, F39, "-")</f>
        <v>-</v>
      </c>
      <c r="G159" s="12" t="str">
        <f>IF(squadre!G39=0, G39, "-")</f>
        <v>-</v>
      </c>
      <c r="H159" s="12" t="str">
        <f>IF(squadre!H39=0, H39, "-")</f>
        <v>-</v>
      </c>
      <c r="I159" s="12" t="str">
        <f>IF(squadre!I39=0, I39, "-")</f>
        <v>-</v>
      </c>
      <c r="J159" s="12">
        <f>IF(squadre!J39=0, J39, "-")</f>
        <v>7.5</v>
      </c>
      <c r="K159" s="12" t="str">
        <f>IF(squadre!K39=0, K39, "-")</f>
        <v>-</v>
      </c>
      <c r="L159" s="12" t="str">
        <f>IF(squadre!L39=0, L39, "-")</f>
        <v>-</v>
      </c>
      <c r="M159" s="12" t="str">
        <f>IF(squadre!M39=0, M39, "-")</f>
        <v>-</v>
      </c>
      <c r="N159" s="12" t="str">
        <f>IF(squadre!N39=0, N39, "-")</f>
        <v>-</v>
      </c>
      <c r="O159" s="12">
        <f>IF(squadre!O39=0, O39, "-")</f>
        <v>6.5</v>
      </c>
      <c r="P159" s="12" t="str">
        <f>IF(squadre!P39=0, P39, "-")</f>
        <v>-</v>
      </c>
      <c r="Q159" s="12">
        <f>IF(squadre!Q39=0, Q39, "-")</f>
        <v>6.5</v>
      </c>
      <c r="R159" s="12">
        <f>IF(squadre!R39=0, R39, "-")</f>
        <v>6</v>
      </c>
      <c r="S159" s="12">
        <f>IF(squadre!S39=0, S39, "-")</f>
        <v>6.5</v>
      </c>
      <c r="T159" s="12">
        <f>IF(squadre!T39=0, T39, "-")</f>
        <v>6</v>
      </c>
      <c r="U159" s="12">
        <f>IF(squadre!U39=0, U39, "-")</f>
        <v>6</v>
      </c>
      <c r="V159" s="12" t="str">
        <f>IF(squadre!V39=0, V39, "-")</f>
        <v>-</v>
      </c>
      <c r="AB159" s="11">
        <v>37</v>
      </c>
      <c r="AC159" s="12" t="str">
        <f>IF(squadre!BC39="0v", C39, "-")</f>
        <v>-</v>
      </c>
      <c r="AD159" s="12">
        <f>IF(squadre!BD39="0v", D39, "-")</f>
        <v>7</v>
      </c>
      <c r="AE159" s="12" t="str">
        <f>IF(squadre!BE39="0v", E39, "-")</f>
        <v>-</v>
      </c>
      <c r="AF159" s="12" t="str">
        <f>IF(squadre!BF39="0v", F39, "-")</f>
        <v>-</v>
      </c>
      <c r="AG159" s="12" t="str">
        <f>IF(squadre!BG39="0v", G39, "-")</f>
        <v>-</v>
      </c>
      <c r="AH159" s="12" t="str">
        <f>IF(squadre!BH39="0v", H39, "-")</f>
        <v>-</v>
      </c>
      <c r="AI159" s="12" t="str">
        <f>IF(squadre!BI39="0v", I39, "-")</f>
        <v>-</v>
      </c>
      <c r="AJ159" s="12" t="str">
        <f>IF(squadre!BJ39="0v", J39, "-")</f>
        <v>-</v>
      </c>
      <c r="AK159" s="12" t="str">
        <f>IF(squadre!BK39="0v", K39, "-")</f>
        <v>-</v>
      </c>
      <c r="AL159" s="12" t="str">
        <f>IF(squadre!BL39="0v", L39, "-")</f>
        <v>-</v>
      </c>
      <c r="AM159" s="12" t="str">
        <f>IF(squadre!BM39="0v", M39, "-")</f>
        <v>-</v>
      </c>
      <c r="AN159" s="12" t="str">
        <f>IF(squadre!BN39="0v", N39, "-")</f>
        <v>-</v>
      </c>
      <c r="AO159" s="12" t="str">
        <f>IF(squadre!BO39="0v", O39, "-")</f>
        <v>-</v>
      </c>
      <c r="AP159" s="12" t="str">
        <f>IF(squadre!BP39="0v", P39, "-")</f>
        <v>-</v>
      </c>
      <c r="AQ159" s="12" t="str">
        <f>IF(squadre!BQ39="0v", Q39, "-")</f>
        <v>-</v>
      </c>
      <c r="AR159" s="12" t="str">
        <f>IF(squadre!BR39="0v", R39, "-")</f>
        <v>-</v>
      </c>
      <c r="AS159" s="12" t="str">
        <f>IF(squadre!BS39="0v", S39, "-")</f>
        <v>-</v>
      </c>
      <c r="AT159" s="12" t="str">
        <f>IF(squadre!BT39="0v", T39, "-")</f>
        <v>-</v>
      </c>
      <c r="AU159" s="12" t="str">
        <f>IF(squadre!BU39="0v", U39, "-")</f>
        <v>-</v>
      </c>
      <c r="AV159" s="12" t="str">
        <f>IF(squadre!BV39="0v", V39, "-")</f>
        <v>-</v>
      </c>
      <c r="AY159" s="11">
        <v>37</v>
      </c>
      <c r="AZ159" s="12" t="str">
        <f>IF(squadre!BC38="0p", C38, "-")</f>
        <v>-</v>
      </c>
      <c r="BA159" s="12" t="str">
        <f>IF(squadre!BD39="0p", D39, "-")</f>
        <v>-</v>
      </c>
      <c r="BB159" s="12">
        <f>IF(squadre!BE39="0p", E39, "-")</f>
        <v>6.5</v>
      </c>
      <c r="BC159" s="12" t="str">
        <f>IF(squadre!BF39="0p", F39, "-")</f>
        <v>-</v>
      </c>
      <c r="BD159" s="12" t="str">
        <f>IF(squadre!BG39="0p", G39, "-")</f>
        <v>-</v>
      </c>
      <c r="BE159" s="12" t="str">
        <f>IF(squadre!BH39="0p", H39, "-")</f>
        <v>-</v>
      </c>
      <c r="BF159" s="12" t="str">
        <f>IF(squadre!BI39="0p", I39, "-")</f>
        <v>-</v>
      </c>
      <c r="BG159" s="12">
        <f>IF(squadre!BJ39="0p", J39, "-")</f>
        <v>7.5</v>
      </c>
      <c r="BH159" s="12" t="str">
        <f>IF(squadre!BK39="0p", K39, "-")</f>
        <v>-</v>
      </c>
      <c r="BI159" s="12" t="str">
        <f>IF(squadre!BL39="0p", L39, "-")</f>
        <v>-</v>
      </c>
      <c r="BJ159" s="12" t="str">
        <f>IF(squadre!BM39="0p", M39, "-")</f>
        <v>-</v>
      </c>
      <c r="BK159" s="12" t="str">
        <f>IF(squadre!BN39="0p", N39, "-")</f>
        <v>-</v>
      </c>
      <c r="BL159" s="12" t="str">
        <f>IF(squadre!BO39="0p", O39, "-")</f>
        <v>-</v>
      </c>
      <c r="BM159" s="12" t="str">
        <f>IF(squadre!BP39="0p", P39, "-")</f>
        <v>-</v>
      </c>
      <c r="BN159" s="12" t="str">
        <f>IF(squadre!BQ39="0p", Q39, "-")</f>
        <v>-</v>
      </c>
      <c r="BO159" s="12">
        <f>IF(squadre!BR39="0p", R39, "-")</f>
        <v>6</v>
      </c>
      <c r="BP159" s="12" t="str">
        <f>IF(squadre!BS39="0p", S39, "-")</f>
        <v>-</v>
      </c>
      <c r="BQ159" s="12" t="str">
        <f>IF(squadre!BT39="0p", T39, "-")</f>
        <v>-</v>
      </c>
      <c r="BR159" s="12">
        <f>IF(squadre!BU39="0p", U39, "-")</f>
        <v>6</v>
      </c>
      <c r="BS159" s="12" t="str">
        <f>IF(squadre!BV39="0p", V39, "-")</f>
        <v>-</v>
      </c>
      <c r="BV159" s="11">
        <v>37</v>
      </c>
      <c r="BW159" s="12">
        <f>IF(squadre!BC39="0s", C39, "-")</f>
        <v>6</v>
      </c>
      <c r="BX159" s="12" t="str">
        <f>IF(squadre!BD39="0s", D39, "-")</f>
        <v>-</v>
      </c>
      <c r="BY159" s="12" t="str">
        <f>IF(squadre!BE39="0s", E39, "-")</f>
        <v>-</v>
      </c>
      <c r="BZ159" s="12" t="str">
        <f>IF(squadre!BF39="0s", F39, "-")</f>
        <v>-</v>
      </c>
      <c r="CA159" s="12" t="str">
        <f>IF(squadre!BG39="0s", G39, "-")</f>
        <v>-</v>
      </c>
      <c r="CB159" s="12" t="str">
        <f>IF(squadre!BH39="0s", H39, "-")</f>
        <v>-</v>
      </c>
      <c r="CC159" s="12" t="str">
        <f>IF(squadre!BI39="0s", I39, "-")</f>
        <v>-</v>
      </c>
      <c r="CD159" s="12" t="str">
        <f>IF(squadre!BJ39="0s", J39, "-")</f>
        <v>-</v>
      </c>
      <c r="CE159" s="12" t="str">
        <f>IF(squadre!BK39="0s", K39, "-")</f>
        <v>-</v>
      </c>
      <c r="CF159" s="12" t="str">
        <f>IF(squadre!BL39="0s", L39, "-")</f>
        <v>-</v>
      </c>
      <c r="CG159" s="12" t="str">
        <f>IF(squadre!BM39="0s", M39, "-")</f>
        <v>-</v>
      </c>
      <c r="CH159" s="12" t="str">
        <f>IF(squadre!BN39="0s", N39, "-")</f>
        <v>-</v>
      </c>
      <c r="CI159" s="12">
        <f>IF(squadre!BO39="0s", O39, "-")</f>
        <v>6.5</v>
      </c>
      <c r="CJ159" s="12" t="str">
        <f>IF(squadre!BP39="0s", P39, "-")</f>
        <v>-</v>
      </c>
      <c r="CK159" s="12">
        <f>IF(squadre!BQ39="0s", Q39, "-")</f>
        <v>6.5</v>
      </c>
      <c r="CL159" s="12" t="str">
        <f>IF(squadre!BR39="0s", R39, "-")</f>
        <v>-</v>
      </c>
      <c r="CM159" s="12">
        <f>IF(squadre!BS39="0s", S39, "-")</f>
        <v>6.5</v>
      </c>
      <c r="CN159" s="12">
        <f>IF(squadre!BT39="0s", T39, "-")</f>
        <v>6</v>
      </c>
      <c r="CO159" s="12" t="str">
        <f>IF(squadre!BU39="0s", U39, "-")</f>
        <v>-</v>
      </c>
      <c r="CP159" s="12" t="str">
        <f>IF(squadre!BV39="0s", V39, "-")</f>
        <v>-</v>
      </c>
    </row>
    <row r="160" spans="2:94" x14ac:dyDescent="0.25">
      <c r="B160" s="11">
        <v>38</v>
      </c>
      <c r="C160" s="12" t="str">
        <f>IF(squadre!C40=0, C40, "-")</f>
        <v>-</v>
      </c>
      <c r="D160" s="12" t="str">
        <f>IF(squadre!D40=0, D40, "-")</f>
        <v>-</v>
      </c>
      <c r="E160" s="12" t="str">
        <f>IF(squadre!E40=0, E40, "-")</f>
        <v>-</v>
      </c>
      <c r="F160" s="12">
        <f>IF(squadre!F40=0, F40, "-")</f>
        <v>6.5</v>
      </c>
      <c r="G160" s="12">
        <f>IF(squadre!G40=0, G40, "-")</f>
        <v>6</v>
      </c>
      <c r="H160" s="12">
        <f>IF(squadre!H40=0, H40, "-")</f>
        <v>5.5</v>
      </c>
      <c r="I160" s="12">
        <f>IF(squadre!I40=0, I40, "-")</f>
        <v>7</v>
      </c>
      <c r="J160" s="12" t="str">
        <f>IF(squadre!J40=0, J40, "-")</f>
        <v>-</v>
      </c>
      <c r="K160" s="12">
        <f>IF(squadre!K40=0, K40, "-")</f>
        <v>5.5</v>
      </c>
      <c r="L160" s="12">
        <f>IF(squadre!L40=0, L40, "-")</f>
        <v>6</v>
      </c>
      <c r="M160" s="12">
        <f>IF(squadre!M40=0, M40, "-")</f>
        <v>6</v>
      </c>
      <c r="N160" s="12">
        <f>IF(squadre!N40=0, N40, "-")</f>
        <v>6</v>
      </c>
      <c r="O160" s="12" t="str">
        <f>IF(squadre!O40=0, O40, "-")</f>
        <v>-</v>
      </c>
      <c r="P160" s="12">
        <f>IF(squadre!P40=0, P40, "-")</f>
        <v>7</v>
      </c>
      <c r="Q160" s="12" t="str">
        <f>IF(squadre!Q40=0, Q40, "-")</f>
        <v>-</v>
      </c>
      <c r="R160" s="12" t="str">
        <f>IF(squadre!R40=0, R40, "-")</f>
        <v>-</v>
      </c>
      <c r="S160" s="12" t="str">
        <f>IF(squadre!S40=0, S40, "-")</f>
        <v>-</v>
      </c>
      <c r="T160" s="12" t="str">
        <f>IF(squadre!T40=0, T40, "-")</f>
        <v>-</v>
      </c>
      <c r="U160" s="12" t="str">
        <f>IF(squadre!U40=0, U40, "-")</f>
        <v>-</v>
      </c>
      <c r="V160" s="12">
        <f>IF(squadre!V40=0, V40, "-")</f>
        <v>6</v>
      </c>
      <c r="AB160" s="11">
        <v>38</v>
      </c>
      <c r="AC160" s="12" t="str">
        <f>IF(squadre!BC40="0v", C40, "-")</f>
        <v>-</v>
      </c>
      <c r="AD160" s="12" t="str">
        <f>IF(squadre!BD40="0v", D40, "-")</f>
        <v>-</v>
      </c>
      <c r="AE160" s="12" t="str">
        <f>IF(squadre!BE40="0v", E40, "-")</f>
        <v>-</v>
      </c>
      <c r="AF160" s="12" t="str">
        <f>IF(squadre!BF40="0v", F40, "-")</f>
        <v>-</v>
      </c>
      <c r="AG160" s="12" t="str">
        <f>IF(squadre!BG40="0v", G40, "-")</f>
        <v>-</v>
      </c>
      <c r="AH160" s="12">
        <f>IF(squadre!BH40="0v", H40, "-")</f>
        <v>5.5</v>
      </c>
      <c r="AI160" s="12" t="str">
        <f>IF(squadre!BI40="0v", I40, "-")</f>
        <v>-</v>
      </c>
      <c r="AJ160" s="12" t="str">
        <f>IF(squadre!BJ40="0v", J40, "-")</f>
        <v>-</v>
      </c>
      <c r="AK160" s="12" t="str">
        <f>IF(squadre!BK40="0v", K40, "-")</f>
        <v>-</v>
      </c>
      <c r="AL160" s="12" t="str">
        <f>IF(squadre!BL40="0v", L40, "-")</f>
        <v>-</v>
      </c>
      <c r="AM160" s="12">
        <f>IF(squadre!BM40="0v", M40, "-")</f>
        <v>6</v>
      </c>
      <c r="AN160" s="12" t="str">
        <f>IF(squadre!BN40="0v", N40, "-")</f>
        <v>-</v>
      </c>
      <c r="AO160" s="12" t="str">
        <f>IF(squadre!BO40="0v", O40, "-")</f>
        <v>-</v>
      </c>
      <c r="AP160" s="12">
        <f>IF(squadre!BP40="0v", P40, "-")</f>
        <v>7</v>
      </c>
      <c r="AQ160" s="12" t="str">
        <f>IF(squadre!BQ40="0v", Q40, "-")</f>
        <v>-</v>
      </c>
      <c r="AR160" s="12" t="str">
        <f>IF(squadre!BR40="0v", R40, "-")</f>
        <v>-</v>
      </c>
      <c r="AS160" s="12" t="str">
        <f>IF(squadre!BS40="0v", S40, "-")</f>
        <v>-</v>
      </c>
      <c r="AT160" s="12" t="str">
        <f>IF(squadre!BT40="0v", T40, "-")</f>
        <v>-</v>
      </c>
      <c r="AU160" s="12" t="str">
        <f>IF(squadre!BU40="0v", U40, "-")</f>
        <v>-</v>
      </c>
      <c r="AV160" s="12">
        <f>IF(squadre!BV40="0v", V40, "-")</f>
        <v>6</v>
      </c>
      <c r="AY160" s="11">
        <v>38</v>
      </c>
      <c r="AZ160" s="12" t="str">
        <f>IF(squadre!BC39="0p", C39, "-")</f>
        <v>-</v>
      </c>
      <c r="BA160" s="12" t="str">
        <f>IF(squadre!BD40="0p", D40, "-")</f>
        <v>-</v>
      </c>
      <c r="BB160" s="12" t="str">
        <f>IF(squadre!BE40="0p", E40, "-")</f>
        <v>-</v>
      </c>
      <c r="BC160" s="12">
        <f>IF(squadre!BF40="0p", F40, "-")</f>
        <v>6.5</v>
      </c>
      <c r="BD160" s="12">
        <f>IF(squadre!BG40="0p", G40, "-")</f>
        <v>6</v>
      </c>
      <c r="BE160" s="12" t="str">
        <f>IF(squadre!BH40="0p", H40, "-")</f>
        <v>-</v>
      </c>
      <c r="BF160" s="12">
        <f>IF(squadre!BI40="0p", I40, "-")</f>
        <v>7</v>
      </c>
      <c r="BG160" s="12" t="str">
        <f>IF(squadre!BJ40="0p", J40, "-")</f>
        <v>-</v>
      </c>
      <c r="BH160" s="12" t="str">
        <f>IF(squadre!BK40="0p", K40, "-")</f>
        <v>-</v>
      </c>
      <c r="BI160" s="12" t="str">
        <f>IF(squadre!BL40="0p", L40, "-")</f>
        <v>-</v>
      </c>
      <c r="BJ160" s="12" t="str">
        <f>IF(squadre!BM40="0p", M40, "-")</f>
        <v>-</v>
      </c>
      <c r="BK160" s="12" t="str">
        <f>IF(squadre!BN40="0p", N40, "-")</f>
        <v>-</v>
      </c>
      <c r="BL160" s="12" t="str">
        <f>IF(squadre!BO40="0p", O40, "-")</f>
        <v>-</v>
      </c>
      <c r="BM160" s="12" t="str">
        <f>IF(squadre!BP40="0p", P40, "-")</f>
        <v>-</v>
      </c>
      <c r="BN160" s="12" t="str">
        <f>IF(squadre!BQ40="0p", Q40, "-")</f>
        <v>-</v>
      </c>
      <c r="BO160" s="12" t="str">
        <f>IF(squadre!BR40="0p", R40, "-")</f>
        <v>-</v>
      </c>
      <c r="BP160" s="12" t="str">
        <f>IF(squadre!BS40="0p", S40, "-")</f>
        <v>-</v>
      </c>
      <c r="BQ160" s="12" t="str">
        <f>IF(squadre!BT40="0p", T40, "-")</f>
        <v>-</v>
      </c>
      <c r="BR160" s="12" t="str">
        <f>IF(squadre!BU40="0p", U40, "-")</f>
        <v>-</v>
      </c>
      <c r="BS160" s="12" t="str">
        <f>IF(squadre!BV40="0p", V40, "-")</f>
        <v>-</v>
      </c>
      <c r="BV160" s="11">
        <v>38</v>
      </c>
      <c r="BW160" s="12" t="str">
        <f>IF(squadre!BC40="0s", C40, "-")</f>
        <v>-</v>
      </c>
      <c r="BX160" s="12" t="str">
        <f>IF(squadre!BD40="0s", D40, "-")</f>
        <v>-</v>
      </c>
      <c r="BY160" s="12" t="str">
        <f>IF(squadre!BE40="0s", E40, "-")</f>
        <v>-</v>
      </c>
      <c r="BZ160" s="12" t="str">
        <f>IF(squadre!BF40="0s", F40, "-")</f>
        <v>-</v>
      </c>
      <c r="CA160" s="12" t="str">
        <f>IF(squadre!BG40="0s", G40, "-")</f>
        <v>-</v>
      </c>
      <c r="CB160" s="12" t="str">
        <f>IF(squadre!BH40="0s", H40, "-")</f>
        <v>-</v>
      </c>
      <c r="CC160" s="12" t="str">
        <f>IF(squadre!BI40="0s", I40, "-")</f>
        <v>-</v>
      </c>
      <c r="CD160" s="12" t="str">
        <f>IF(squadre!BJ40="0s", J40, "-")</f>
        <v>-</v>
      </c>
      <c r="CE160" s="12">
        <f>IF(squadre!BK40="0s", K40, "-")</f>
        <v>5.5</v>
      </c>
      <c r="CF160" s="12">
        <f>IF(squadre!BL40="0s", L40, "-")</f>
        <v>6</v>
      </c>
      <c r="CG160" s="12" t="str">
        <f>IF(squadre!BM40="0s", M40, "-")</f>
        <v>-</v>
      </c>
      <c r="CH160" s="12">
        <f>IF(squadre!BN40="0s", N40, "-")</f>
        <v>6</v>
      </c>
      <c r="CI160" s="12" t="str">
        <f>IF(squadre!BO40="0s", O40, "-")</f>
        <v>-</v>
      </c>
      <c r="CJ160" s="12" t="str">
        <f>IF(squadre!BP40="0s", P40, "-")</f>
        <v>-</v>
      </c>
      <c r="CK160" s="12" t="str">
        <f>IF(squadre!BQ40="0s", Q40, "-")</f>
        <v>-</v>
      </c>
      <c r="CL160" s="12" t="str">
        <f>IF(squadre!BR40="0s", R40, "-")</f>
        <v>-</v>
      </c>
      <c r="CM160" s="12" t="str">
        <f>IF(squadre!BS40="0s", S40, "-")</f>
        <v>-</v>
      </c>
      <c r="CN160" s="12" t="str">
        <f>IF(squadre!BT40="0s", T40, "-")</f>
        <v>-</v>
      </c>
      <c r="CO160" s="12" t="str">
        <f>IF(squadre!BU40="0s", U40, "-")</f>
        <v>-</v>
      </c>
      <c r="CP160" s="12" t="str">
        <f>IF(squadre!BV40="0s", V40, "-")</f>
        <v>-</v>
      </c>
    </row>
    <row r="161" spans="2:94" x14ac:dyDescent="0.25">
      <c r="B161" s="20" t="s">
        <v>92</v>
      </c>
      <c r="C161" s="47">
        <f>SUM(C123:C140)/COUNTIF(C123:C140,"&gt;0")</f>
        <v>6.2222222222222223</v>
      </c>
      <c r="D161" s="47">
        <f t="shared" ref="D161:V161" si="203">SUM(D123:D140)/COUNTIF(D123:D140,"&gt;0")</f>
        <v>6.1111111111111107</v>
      </c>
      <c r="E161" s="47">
        <f t="shared" si="203"/>
        <v>6.1111111111111107</v>
      </c>
      <c r="F161" s="47">
        <f t="shared" si="203"/>
        <v>5.833333333333333</v>
      </c>
      <c r="G161" s="47">
        <f t="shared" si="203"/>
        <v>6.3888888888888893</v>
      </c>
      <c r="H161" s="47">
        <f t="shared" si="203"/>
        <v>6.0555555555555554</v>
      </c>
      <c r="I161" s="47">
        <f t="shared" si="203"/>
        <v>6.166666666666667</v>
      </c>
      <c r="J161" s="47">
        <f t="shared" si="203"/>
        <v>6.5</v>
      </c>
      <c r="K161" s="47">
        <f t="shared" si="203"/>
        <v>6.166666666666667</v>
      </c>
      <c r="L161" s="47">
        <f t="shared" si="203"/>
        <v>6.333333333333333</v>
      </c>
      <c r="M161" s="47">
        <f t="shared" si="203"/>
        <v>5.5</v>
      </c>
      <c r="N161" s="47">
        <f t="shared" si="203"/>
        <v>6.166666666666667</v>
      </c>
      <c r="O161" s="47">
        <f t="shared" si="203"/>
        <v>5.666666666666667</v>
      </c>
      <c r="P161" s="47">
        <f t="shared" si="203"/>
        <v>6.1</v>
      </c>
      <c r="Q161" s="47">
        <f t="shared" si="203"/>
        <v>6.4375</v>
      </c>
      <c r="R161" s="47">
        <f t="shared" si="203"/>
        <v>5.9444444444444446</v>
      </c>
      <c r="S161" s="47">
        <f t="shared" si="203"/>
        <v>5.666666666666667</v>
      </c>
      <c r="T161" s="47">
        <f t="shared" si="203"/>
        <v>6.25</v>
      </c>
      <c r="U161" s="47">
        <f t="shared" si="203"/>
        <v>6.333333333333333</v>
      </c>
      <c r="V161" s="47">
        <f t="shared" si="203"/>
        <v>6.15</v>
      </c>
      <c r="AB161" s="20"/>
      <c r="AY161" s="20"/>
      <c r="AZ161" s="12" t="str">
        <f>IF(squadre!BC40="0p", C40, "-")</f>
        <v>-</v>
      </c>
      <c r="BV161" s="20"/>
    </row>
    <row r="162" spans="2:94" s="47" customFormat="1" x14ac:dyDescent="0.25">
      <c r="B162" s="48" t="s">
        <v>91</v>
      </c>
      <c r="C162" s="47">
        <f>SUM(C123:C160)/COUNTIF(C123:C160,"&gt;0")</f>
        <v>6.2631578947368425</v>
      </c>
      <c r="D162" s="47">
        <f t="shared" ref="D162:V162" si="204">SUM(D123:D160)/COUNTIF(D123:D160,"&gt;0")</f>
        <v>6.2894736842105265</v>
      </c>
      <c r="E162" s="47">
        <f t="shared" si="204"/>
        <v>6.2368421052631575</v>
      </c>
      <c r="F162" s="47">
        <f t="shared" si="204"/>
        <v>6</v>
      </c>
      <c r="G162" s="47">
        <f t="shared" si="204"/>
        <v>6.1315789473684212</v>
      </c>
      <c r="H162" s="47">
        <f t="shared" si="204"/>
        <v>5.7894736842105265</v>
      </c>
      <c r="I162" s="47">
        <f t="shared" si="204"/>
        <v>6.1578947368421053</v>
      </c>
      <c r="J162" s="47">
        <f t="shared" si="204"/>
        <v>6.3947368421052628</v>
      </c>
      <c r="K162" s="47">
        <f t="shared" si="204"/>
        <v>6.2105263157894735</v>
      </c>
      <c r="L162" s="47">
        <f t="shared" si="204"/>
        <v>6.2894736842105265</v>
      </c>
      <c r="M162" s="47">
        <f t="shared" si="204"/>
        <v>5.9736842105263159</v>
      </c>
      <c r="N162" s="47">
        <f t="shared" si="204"/>
        <v>6.0263157894736841</v>
      </c>
      <c r="O162" s="47">
        <f t="shared" si="204"/>
        <v>5.8421052631578947</v>
      </c>
      <c r="P162" s="47">
        <f t="shared" si="204"/>
        <v>6.1842105263157894</v>
      </c>
      <c r="Q162" s="47">
        <f t="shared" si="204"/>
        <v>6.4736842105263159</v>
      </c>
      <c r="R162" s="47">
        <f t="shared" si="204"/>
        <v>5.8684210526315788</v>
      </c>
      <c r="S162" s="47">
        <f t="shared" si="204"/>
        <v>5.7894736842105265</v>
      </c>
      <c r="T162" s="47">
        <f t="shared" si="204"/>
        <v>6.1052631578947372</v>
      </c>
      <c r="U162" s="47">
        <f t="shared" si="204"/>
        <v>6.1842105263157894</v>
      </c>
      <c r="V162" s="47">
        <f t="shared" si="204"/>
        <v>6.1052631578947372</v>
      </c>
      <c r="AB162" s="48"/>
      <c r="AY162" s="48"/>
      <c r="AZ162" s="18"/>
      <c r="BV162" s="48"/>
    </row>
    <row r="163" spans="2:94" x14ac:dyDescent="0.25"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AB163" s="20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Y163" s="20"/>
      <c r="AZ163" s="47"/>
      <c r="BA163" s="13"/>
      <c r="BB163" s="13"/>
      <c r="BC163" s="13"/>
      <c r="BD163" s="13"/>
      <c r="BE163" s="13"/>
      <c r="BF163" s="13"/>
      <c r="BG163" s="13"/>
      <c r="BH163" s="13"/>
      <c r="BI163" s="13"/>
      <c r="BJ163" s="13"/>
      <c r="BK163" s="13"/>
      <c r="BL163" s="13"/>
      <c r="BM163" s="13"/>
      <c r="BN163" s="13"/>
      <c r="BO163" s="13"/>
      <c r="BP163" s="13"/>
      <c r="BQ163" s="13"/>
      <c r="BR163" s="13"/>
      <c r="BS163" s="13"/>
      <c r="BV163" s="20"/>
      <c r="BW163" s="13"/>
      <c r="BX163" s="13"/>
      <c r="BY163" s="13"/>
      <c r="BZ163" s="13"/>
      <c r="CA163" s="13"/>
      <c r="CB163" s="13"/>
      <c r="CC163" s="13"/>
      <c r="CD163" s="13"/>
      <c r="CE163" s="13"/>
      <c r="CF163" s="13"/>
      <c r="CG163" s="13"/>
      <c r="CH163" s="13"/>
      <c r="CI163" s="13"/>
      <c r="CJ163" s="13"/>
      <c r="CK163" s="13"/>
      <c r="CL163" s="13"/>
      <c r="CM163" s="13"/>
      <c r="CN163" s="13"/>
      <c r="CO163" s="13"/>
      <c r="CP163" s="13"/>
    </row>
    <row r="164" spans="2:94" x14ac:dyDescent="0.25">
      <c r="B164" s="20" t="s">
        <v>22</v>
      </c>
      <c r="C164" s="7" t="s">
        <v>0</v>
      </c>
      <c r="D164" s="7" t="s">
        <v>1</v>
      </c>
      <c r="E164" s="7" t="s">
        <v>2</v>
      </c>
      <c r="F164" s="7" t="s">
        <v>3</v>
      </c>
      <c r="G164" s="7" t="s">
        <v>4</v>
      </c>
      <c r="H164" s="7" t="s">
        <v>5</v>
      </c>
      <c r="I164" s="7" t="s">
        <v>6</v>
      </c>
      <c r="J164" s="7" t="s">
        <v>7</v>
      </c>
      <c r="K164" s="7" t="s">
        <v>8</v>
      </c>
      <c r="L164" s="7" t="s">
        <v>9</v>
      </c>
      <c r="M164" s="7" t="s">
        <v>10</v>
      </c>
      <c r="N164" s="7" t="s">
        <v>11</v>
      </c>
      <c r="O164" s="7" t="s">
        <v>12</v>
      </c>
      <c r="P164" s="7" t="s">
        <v>13</v>
      </c>
      <c r="Q164" s="7" t="s">
        <v>40</v>
      </c>
      <c r="R164" s="7" t="s">
        <v>14</v>
      </c>
      <c r="S164" s="7" t="s">
        <v>42</v>
      </c>
      <c r="T164" s="7" t="s">
        <v>15</v>
      </c>
      <c r="U164" s="7" t="s">
        <v>41</v>
      </c>
      <c r="V164" s="7" t="s">
        <v>16</v>
      </c>
      <c r="AB164" s="20" t="s">
        <v>23</v>
      </c>
      <c r="AC164" s="7" t="s">
        <v>0</v>
      </c>
      <c r="AD164" s="7" t="s">
        <v>1</v>
      </c>
      <c r="AE164" s="7" t="s">
        <v>2</v>
      </c>
      <c r="AF164" s="7" t="s">
        <v>3</v>
      </c>
      <c r="AG164" s="7" t="s">
        <v>4</v>
      </c>
      <c r="AH164" s="7" t="s">
        <v>5</v>
      </c>
      <c r="AI164" s="7" t="s">
        <v>6</v>
      </c>
      <c r="AJ164" s="7" t="s">
        <v>7</v>
      </c>
      <c r="AK164" s="7" t="s">
        <v>8</v>
      </c>
      <c r="AL164" s="7" t="s">
        <v>9</v>
      </c>
      <c r="AM164" s="7" t="s">
        <v>10</v>
      </c>
      <c r="AN164" s="7" t="s">
        <v>11</v>
      </c>
      <c r="AO164" s="7" t="s">
        <v>12</v>
      </c>
      <c r="AP164" s="7" t="s">
        <v>13</v>
      </c>
      <c r="AQ164" s="7" t="s">
        <v>40</v>
      </c>
      <c r="AR164" s="7" t="s">
        <v>14</v>
      </c>
      <c r="AS164" s="7" t="s">
        <v>42</v>
      </c>
      <c r="AT164" s="7" t="s">
        <v>15</v>
      </c>
      <c r="AU164" s="7" t="s">
        <v>41</v>
      </c>
      <c r="AV164" s="7" t="s">
        <v>16</v>
      </c>
      <c r="AY164" s="20" t="s">
        <v>24</v>
      </c>
      <c r="AZ164" s="13"/>
      <c r="BA164" s="7" t="s">
        <v>1</v>
      </c>
      <c r="BB164" s="7" t="s">
        <v>2</v>
      </c>
      <c r="BC164" s="7" t="s">
        <v>3</v>
      </c>
      <c r="BD164" s="7" t="s">
        <v>4</v>
      </c>
      <c r="BE164" s="7" t="s">
        <v>5</v>
      </c>
      <c r="BF164" s="7" t="s">
        <v>6</v>
      </c>
      <c r="BG164" s="7" t="s">
        <v>7</v>
      </c>
      <c r="BH164" s="7" t="s">
        <v>8</v>
      </c>
      <c r="BI164" s="7" t="s">
        <v>9</v>
      </c>
      <c r="BJ164" s="7" t="s">
        <v>10</v>
      </c>
      <c r="BK164" s="7" t="s">
        <v>11</v>
      </c>
      <c r="BL164" s="7" t="s">
        <v>12</v>
      </c>
      <c r="BM164" s="7" t="s">
        <v>13</v>
      </c>
      <c r="BN164" s="7" t="s">
        <v>40</v>
      </c>
      <c r="BO164" s="7" t="s">
        <v>14</v>
      </c>
      <c r="BP164" s="7" t="s">
        <v>42</v>
      </c>
      <c r="BQ164" s="7" t="s">
        <v>15</v>
      </c>
      <c r="BR164" s="7" t="s">
        <v>41</v>
      </c>
      <c r="BS164" s="7" t="s">
        <v>16</v>
      </c>
      <c r="BV164" s="20" t="s">
        <v>25</v>
      </c>
      <c r="BW164" s="7" t="s">
        <v>0</v>
      </c>
      <c r="BX164" s="7" t="s">
        <v>1</v>
      </c>
      <c r="BY164" s="7" t="s">
        <v>2</v>
      </c>
      <c r="BZ164" s="7" t="s">
        <v>3</v>
      </c>
      <c r="CA164" s="7" t="s">
        <v>4</v>
      </c>
      <c r="CB164" s="7" t="s">
        <v>5</v>
      </c>
      <c r="CC164" s="7" t="s">
        <v>6</v>
      </c>
      <c r="CD164" s="7" t="s">
        <v>7</v>
      </c>
      <c r="CE164" s="7" t="s">
        <v>8</v>
      </c>
      <c r="CF164" s="7" t="s">
        <v>9</v>
      </c>
      <c r="CG164" s="7" t="s">
        <v>10</v>
      </c>
      <c r="CH164" s="7" t="s">
        <v>11</v>
      </c>
      <c r="CI164" s="7" t="s">
        <v>12</v>
      </c>
      <c r="CJ164" s="7" t="s">
        <v>13</v>
      </c>
      <c r="CK164" s="7" t="s">
        <v>40</v>
      </c>
      <c r="CL164" s="7" t="s">
        <v>14</v>
      </c>
      <c r="CM164" s="7" t="s">
        <v>42</v>
      </c>
      <c r="CN164" s="7" t="s">
        <v>15</v>
      </c>
      <c r="CO164" s="7" t="s">
        <v>41</v>
      </c>
      <c r="CP164" s="7" t="s">
        <v>16</v>
      </c>
    </row>
    <row r="165" spans="2:94" x14ac:dyDescent="0.25">
      <c r="B165" s="21" t="s">
        <v>35</v>
      </c>
      <c r="C165" s="29">
        <f>C173/C$119</f>
        <v>0.10526315789473684</v>
      </c>
      <c r="D165" s="29">
        <f t="shared" ref="D165:V165" si="205">D173/D$119</f>
        <v>5.2631578947368418E-2</v>
      </c>
      <c r="E165" s="29">
        <f t="shared" si="205"/>
        <v>0</v>
      </c>
      <c r="F165" s="29">
        <f t="shared" si="205"/>
        <v>0.10526315789473684</v>
      </c>
      <c r="G165" s="29">
        <f t="shared" si="205"/>
        <v>0.21052631578947367</v>
      </c>
      <c r="H165" s="29">
        <f t="shared" si="205"/>
        <v>0.21052631578947367</v>
      </c>
      <c r="I165" s="29">
        <f t="shared" si="205"/>
        <v>0.15789473684210525</v>
      </c>
      <c r="J165" s="29">
        <f t="shared" si="205"/>
        <v>0</v>
      </c>
      <c r="K165" s="29">
        <f t="shared" si="205"/>
        <v>0</v>
      </c>
      <c r="L165" s="29">
        <f t="shared" si="205"/>
        <v>0.10526315789473684</v>
      </c>
      <c r="M165" s="29">
        <f t="shared" si="205"/>
        <v>0.15789473684210525</v>
      </c>
      <c r="N165" s="29">
        <f t="shared" si="205"/>
        <v>0.10526315789473684</v>
      </c>
      <c r="O165" s="29">
        <f t="shared" si="205"/>
        <v>0.31578947368421051</v>
      </c>
      <c r="P165" s="29">
        <f t="shared" si="205"/>
        <v>0</v>
      </c>
      <c r="Q165" s="29">
        <f t="shared" si="205"/>
        <v>0</v>
      </c>
      <c r="R165" s="29">
        <f t="shared" si="205"/>
        <v>0.10526315789473684</v>
      </c>
      <c r="S165" s="29">
        <f t="shared" si="205"/>
        <v>0.21052631578947367</v>
      </c>
      <c r="T165" s="29">
        <f t="shared" si="205"/>
        <v>0.15789473684210525</v>
      </c>
      <c r="U165" s="29">
        <f t="shared" si="205"/>
        <v>0.15789473684210525</v>
      </c>
      <c r="V165" s="29">
        <f t="shared" si="205"/>
        <v>0.10526315789473684</v>
      </c>
      <c r="AB165" s="21" t="s">
        <v>35</v>
      </c>
      <c r="AC165" s="29">
        <f t="shared" ref="AC165:AV165" si="206">AC173/AC$119</f>
        <v>0</v>
      </c>
      <c r="AD165" s="29">
        <f t="shared" si="206"/>
        <v>0</v>
      </c>
      <c r="AE165" s="29">
        <f t="shared" si="206"/>
        <v>0</v>
      </c>
      <c r="AF165" s="29">
        <f t="shared" si="206"/>
        <v>0</v>
      </c>
      <c r="AG165" s="29">
        <f t="shared" si="206"/>
        <v>0</v>
      </c>
      <c r="AH165" s="29">
        <f t="shared" si="206"/>
        <v>7.6923076923076927E-2</v>
      </c>
      <c r="AI165" s="29">
        <f t="shared" si="206"/>
        <v>0</v>
      </c>
      <c r="AJ165" s="29">
        <f t="shared" si="206"/>
        <v>0</v>
      </c>
      <c r="AK165" s="29">
        <f t="shared" si="206"/>
        <v>0</v>
      </c>
      <c r="AL165" s="29">
        <f t="shared" si="206"/>
        <v>0</v>
      </c>
      <c r="AM165" s="29">
        <f t="shared" si="206"/>
        <v>0</v>
      </c>
      <c r="AN165" s="29">
        <f t="shared" si="206"/>
        <v>0</v>
      </c>
      <c r="AO165" s="29">
        <f t="shared" si="206"/>
        <v>0</v>
      </c>
      <c r="AP165" s="29">
        <f t="shared" si="206"/>
        <v>0</v>
      </c>
      <c r="AQ165" s="29">
        <f t="shared" si="206"/>
        <v>0</v>
      </c>
      <c r="AR165" s="29">
        <f t="shared" si="206"/>
        <v>0</v>
      </c>
      <c r="AS165" s="29">
        <f t="shared" si="206"/>
        <v>0</v>
      </c>
      <c r="AT165" s="29">
        <f t="shared" si="206"/>
        <v>0</v>
      </c>
      <c r="AU165" s="29">
        <f t="shared" si="206"/>
        <v>0</v>
      </c>
      <c r="AV165" s="29">
        <f t="shared" si="206"/>
        <v>0</v>
      </c>
      <c r="AY165" s="21" t="s">
        <v>35</v>
      </c>
      <c r="AZ165" s="7" t="s">
        <v>0</v>
      </c>
      <c r="BA165" s="29">
        <f t="shared" ref="BA165:BS165" si="207">BA173/BA$119</f>
        <v>0</v>
      </c>
      <c r="BB165" s="29">
        <f t="shared" si="207"/>
        <v>0</v>
      </c>
      <c r="BC165" s="29">
        <f t="shared" si="207"/>
        <v>0</v>
      </c>
      <c r="BD165" s="29">
        <f t="shared" si="207"/>
        <v>0</v>
      </c>
      <c r="BE165" s="29">
        <f t="shared" si="207"/>
        <v>0</v>
      </c>
      <c r="BF165" s="29">
        <f t="shared" si="207"/>
        <v>0.14285714285714285</v>
      </c>
      <c r="BG165" s="29">
        <f t="shared" si="207"/>
        <v>0</v>
      </c>
      <c r="BH165" s="29">
        <f t="shared" si="207"/>
        <v>0</v>
      </c>
      <c r="BI165" s="29">
        <f t="shared" si="207"/>
        <v>0</v>
      </c>
      <c r="BJ165" s="29">
        <f t="shared" si="207"/>
        <v>0.5</v>
      </c>
      <c r="BK165" s="29">
        <f t="shared" si="207"/>
        <v>0.25</v>
      </c>
      <c r="BL165" s="29">
        <f t="shared" si="207"/>
        <v>0.14285714285714285</v>
      </c>
      <c r="BM165" s="29">
        <f t="shared" si="207"/>
        <v>0</v>
      </c>
      <c r="BN165" s="29">
        <f t="shared" si="207"/>
        <v>0</v>
      </c>
      <c r="BO165" s="29">
        <f t="shared" si="207"/>
        <v>0.2</v>
      </c>
      <c r="BP165" s="29">
        <f t="shared" si="207"/>
        <v>0.33333333333333331</v>
      </c>
      <c r="BQ165" s="29">
        <f t="shared" si="207"/>
        <v>0</v>
      </c>
      <c r="BR165" s="29">
        <f t="shared" si="207"/>
        <v>0.16666666666666666</v>
      </c>
      <c r="BS165" s="29">
        <f t="shared" si="207"/>
        <v>0.14285714285714285</v>
      </c>
      <c r="BV165" s="21" t="s">
        <v>35</v>
      </c>
      <c r="BW165" s="29">
        <f>BW173/BW$119</f>
        <v>0.2857142857142857</v>
      </c>
      <c r="BX165" s="29">
        <f t="shared" ref="BX165:CP165" si="208">BX173/BX$119</f>
        <v>0.2</v>
      </c>
      <c r="BY165" s="29">
        <f t="shared" si="208"/>
        <v>0</v>
      </c>
      <c r="BZ165" s="29">
        <f t="shared" si="208"/>
        <v>0.66666666666666663</v>
      </c>
      <c r="CA165" s="29">
        <f t="shared" si="208"/>
        <v>0.8</v>
      </c>
      <c r="CB165" s="29">
        <f t="shared" si="208"/>
        <v>1.5</v>
      </c>
      <c r="CC165" s="29">
        <f t="shared" si="208"/>
        <v>0.2857142857142857</v>
      </c>
      <c r="CD165" s="29">
        <f t="shared" si="208"/>
        <v>0</v>
      </c>
      <c r="CE165" s="29">
        <f t="shared" si="208"/>
        <v>0</v>
      </c>
      <c r="CF165" s="29">
        <f t="shared" si="208"/>
        <v>0.5</v>
      </c>
      <c r="CG165" s="29">
        <f t="shared" si="208"/>
        <v>0.5</v>
      </c>
      <c r="CH165" s="29">
        <f t="shared" si="208"/>
        <v>1</v>
      </c>
      <c r="CI165" s="29">
        <f t="shared" si="208"/>
        <v>0.7142857142857143</v>
      </c>
      <c r="CJ165" s="29">
        <f t="shared" si="208"/>
        <v>0</v>
      </c>
      <c r="CK165" s="29">
        <f t="shared" si="208"/>
        <v>0</v>
      </c>
      <c r="CL165" s="29">
        <f t="shared" si="208"/>
        <v>0.25</v>
      </c>
      <c r="CM165" s="29">
        <f t="shared" si="208"/>
        <v>0.375</v>
      </c>
      <c r="CN165" s="29">
        <f t="shared" si="208"/>
        <v>0.375</v>
      </c>
      <c r="CO165" s="29">
        <f t="shared" si="208"/>
        <v>0.2857142857142857</v>
      </c>
      <c r="CP165" s="29">
        <f t="shared" si="208"/>
        <v>1</v>
      </c>
    </row>
    <row r="166" spans="2:94" x14ac:dyDescent="0.25">
      <c r="B166" s="22">
        <v>5.5</v>
      </c>
      <c r="C166" s="14">
        <f t="shared" ref="C166:V166" si="209">C174/C$119</f>
        <v>0</v>
      </c>
      <c r="D166" s="14">
        <f t="shared" si="209"/>
        <v>0.15789473684210525</v>
      </c>
      <c r="E166" s="14">
        <f t="shared" si="209"/>
        <v>0.15789473684210525</v>
      </c>
      <c r="F166" s="14">
        <f t="shared" si="209"/>
        <v>0.10526315789473684</v>
      </c>
      <c r="G166" s="14">
        <f t="shared" si="209"/>
        <v>5.2631578947368418E-2</v>
      </c>
      <c r="H166" s="14">
        <f t="shared" si="209"/>
        <v>0.21052631578947367</v>
      </c>
      <c r="I166" s="14">
        <f t="shared" si="209"/>
        <v>0.10526315789473684</v>
      </c>
      <c r="J166" s="14">
        <f t="shared" si="209"/>
        <v>0.26315789473684209</v>
      </c>
      <c r="K166" s="14">
        <f t="shared" si="209"/>
        <v>0.10526315789473684</v>
      </c>
      <c r="L166" s="14">
        <f t="shared" si="209"/>
        <v>5.2631578947368418E-2</v>
      </c>
      <c r="M166" s="14">
        <f t="shared" si="209"/>
        <v>0.10526315789473684</v>
      </c>
      <c r="N166" s="14">
        <f t="shared" si="209"/>
        <v>0</v>
      </c>
      <c r="O166" s="14">
        <f t="shared" si="209"/>
        <v>5.2631578947368418E-2</v>
      </c>
      <c r="P166" s="14">
        <f t="shared" si="209"/>
        <v>0.10526315789473684</v>
      </c>
      <c r="Q166" s="14">
        <f t="shared" si="209"/>
        <v>0.15789473684210525</v>
      </c>
      <c r="R166" s="14">
        <f t="shared" si="209"/>
        <v>0.15789473684210525</v>
      </c>
      <c r="S166" s="14">
        <f t="shared" si="209"/>
        <v>0.21052631578947367</v>
      </c>
      <c r="T166" s="14">
        <f t="shared" si="209"/>
        <v>5.2631578947368418E-2</v>
      </c>
      <c r="U166" s="14">
        <f t="shared" si="209"/>
        <v>0</v>
      </c>
      <c r="V166" s="14">
        <f t="shared" si="209"/>
        <v>0.10526315789473684</v>
      </c>
      <c r="AB166" s="22">
        <v>5.5</v>
      </c>
      <c r="AC166" s="14">
        <f t="shared" ref="AC166:AV166" si="210">AC174/AC$119</f>
        <v>0</v>
      </c>
      <c r="AD166" s="14">
        <f t="shared" si="210"/>
        <v>0</v>
      </c>
      <c r="AE166" s="14">
        <f t="shared" si="210"/>
        <v>0</v>
      </c>
      <c r="AF166" s="14">
        <f t="shared" si="210"/>
        <v>0</v>
      </c>
      <c r="AG166" s="14">
        <f t="shared" si="210"/>
        <v>0</v>
      </c>
      <c r="AH166" s="14">
        <f t="shared" si="210"/>
        <v>7.6923076923076927E-2</v>
      </c>
      <c r="AI166" s="14">
        <f t="shared" si="210"/>
        <v>0</v>
      </c>
      <c r="AJ166" s="14">
        <f t="shared" si="210"/>
        <v>0.125</v>
      </c>
      <c r="AK166" s="14">
        <f t="shared" si="210"/>
        <v>0</v>
      </c>
      <c r="AL166" s="14">
        <f t="shared" si="210"/>
        <v>0</v>
      </c>
      <c r="AM166" s="14">
        <f t="shared" si="210"/>
        <v>0</v>
      </c>
      <c r="AN166" s="14">
        <f t="shared" si="210"/>
        <v>0</v>
      </c>
      <c r="AO166" s="14">
        <f t="shared" si="210"/>
        <v>0</v>
      </c>
      <c r="AP166" s="14">
        <f t="shared" si="210"/>
        <v>0</v>
      </c>
      <c r="AQ166" s="14">
        <f t="shared" si="210"/>
        <v>0</v>
      </c>
      <c r="AR166" s="14">
        <f t="shared" si="210"/>
        <v>0</v>
      </c>
      <c r="AS166" s="14">
        <f t="shared" si="210"/>
        <v>0.125</v>
      </c>
      <c r="AT166" s="14">
        <f t="shared" si="210"/>
        <v>0</v>
      </c>
      <c r="AU166" s="14">
        <f t="shared" si="210"/>
        <v>0</v>
      </c>
      <c r="AV166" s="14">
        <f t="shared" si="210"/>
        <v>0</v>
      </c>
      <c r="AY166" s="22">
        <v>5.5</v>
      </c>
      <c r="AZ166" s="29">
        <f>AZ174/AZ$120</f>
        <v>0</v>
      </c>
      <c r="BA166" s="14">
        <f t="shared" ref="BA166:BS166" si="211">BA174/BA$119</f>
        <v>0.125</v>
      </c>
      <c r="BB166" s="14">
        <f t="shared" si="211"/>
        <v>0</v>
      </c>
      <c r="BC166" s="14">
        <f t="shared" si="211"/>
        <v>0</v>
      </c>
      <c r="BD166" s="14">
        <f t="shared" si="211"/>
        <v>0</v>
      </c>
      <c r="BE166" s="14">
        <f t="shared" si="211"/>
        <v>0.25</v>
      </c>
      <c r="BF166" s="14">
        <f t="shared" si="211"/>
        <v>0</v>
      </c>
      <c r="BG166" s="14">
        <f t="shared" si="211"/>
        <v>0</v>
      </c>
      <c r="BH166" s="14">
        <f t="shared" si="211"/>
        <v>0.33333333333333331</v>
      </c>
      <c r="BI166" s="14">
        <f t="shared" si="211"/>
        <v>0</v>
      </c>
      <c r="BJ166" s="14">
        <f t="shared" si="211"/>
        <v>1</v>
      </c>
      <c r="BK166" s="14">
        <f t="shared" si="211"/>
        <v>0</v>
      </c>
      <c r="BL166" s="14">
        <f t="shared" si="211"/>
        <v>0</v>
      </c>
      <c r="BM166" s="14">
        <f t="shared" si="211"/>
        <v>0</v>
      </c>
      <c r="BN166" s="14">
        <f t="shared" si="211"/>
        <v>1</v>
      </c>
      <c r="BO166" s="14">
        <f t="shared" si="211"/>
        <v>0.2</v>
      </c>
      <c r="BP166" s="14">
        <f t="shared" si="211"/>
        <v>0</v>
      </c>
      <c r="BQ166" s="14">
        <f t="shared" si="211"/>
        <v>0</v>
      </c>
      <c r="BR166" s="14">
        <f t="shared" si="211"/>
        <v>0</v>
      </c>
      <c r="BS166" s="14">
        <f t="shared" si="211"/>
        <v>0</v>
      </c>
      <c r="BV166" s="22">
        <v>5.5</v>
      </c>
      <c r="BW166" s="14">
        <f t="shared" ref="BW166:CP166" si="212">BW174/BW$119</f>
        <v>0</v>
      </c>
      <c r="BX166" s="14">
        <f t="shared" si="212"/>
        <v>0.4</v>
      </c>
      <c r="BY166" s="14">
        <f t="shared" si="212"/>
        <v>0.42857142857142855</v>
      </c>
      <c r="BZ166" s="14">
        <f t="shared" si="212"/>
        <v>0.66666666666666663</v>
      </c>
      <c r="CA166" s="14">
        <f t="shared" si="212"/>
        <v>0.2</v>
      </c>
      <c r="CB166" s="14">
        <f t="shared" si="212"/>
        <v>1</v>
      </c>
      <c r="CC166" s="14">
        <f t="shared" si="212"/>
        <v>0.2857142857142857</v>
      </c>
      <c r="CD166" s="14">
        <f t="shared" si="212"/>
        <v>0.5714285714285714</v>
      </c>
      <c r="CE166" s="14">
        <f t="shared" si="212"/>
        <v>0.5</v>
      </c>
      <c r="CF166" s="14">
        <f t="shared" si="212"/>
        <v>0.25</v>
      </c>
      <c r="CG166" s="14">
        <f t="shared" si="212"/>
        <v>0</v>
      </c>
      <c r="CH166" s="14">
        <f t="shared" si="212"/>
        <v>0</v>
      </c>
      <c r="CI166" s="14">
        <f t="shared" si="212"/>
        <v>0.14285714285714285</v>
      </c>
      <c r="CJ166" s="14">
        <f t="shared" si="212"/>
        <v>0.5</v>
      </c>
      <c r="CK166" s="14">
        <f t="shared" si="212"/>
        <v>0.14285714285714285</v>
      </c>
      <c r="CL166" s="14">
        <f t="shared" si="212"/>
        <v>0.5</v>
      </c>
      <c r="CM166" s="14">
        <f t="shared" si="212"/>
        <v>0.375</v>
      </c>
      <c r="CN166" s="14">
        <f t="shared" si="212"/>
        <v>0.125</v>
      </c>
      <c r="CO166" s="14">
        <f t="shared" si="212"/>
        <v>0</v>
      </c>
      <c r="CP166" s="14">
        <f t="shared" si="212"/>
        <v>2</v>
      </c>
    </row>
    <row r="167" spans="2:94" x14ac:dyDescent="0.25">
      <c r="B167" s="23">
        <v>6</v>
      </c>
      <c r="C167" s="14">
        <f t="shared" ref="C167:V167" si="213">C175/C$119</f>
        <v>0.47368421052631576</v>
      </c>
      <c r="D167" s="14">
        <f t="shared" si="213"/>
        <v>0.26315789473684209</v>
      </c>
      <c r="E167" s="14">
        <f t="shared" si="213"/>
        <v>0.36842105263157893</v>
      </c>
      <c r="F167" s="14">
        <f t="shared" si="213"/>
        <v>0.52631578947368418</v>
      </c>
      <c r="G167" s="14">
        <f t="shared" si="213"/>
        <v>0.42105263157894735</v>
      </c>
      <c r="H167" s="14">
        <f t="shared" si="213"/>
        <v>0.36842105263157893</v>
      </c>
      <c r="I167" s="14">
        <f t="shared" si="213"/>
        <v>0.15789473684210525</v>
      </c>
      <c r="J167" s="14">
        <f t="shared" si="213"/>
        <v>0.15789473684210525</v>
      </c>
      <c r="K167" s="14">
        <f t="shared" si="213"/>
        <v>0.52631578947368418</v>
      </c>
      <c r="L167" s="14">
        <f t="shared" si="213"/>
        <v>0.26315789473684209</v>
      </c>
      <c r="M167" s="14">
        <f t="shared" si="213"/>
        <v>0.52631578947368418</v>
      </c>
      <c r="N167" s="14">
        <f t="shared" si="213"/>
        <v>0.47368421052631576</v>
      </c>
      <c r="O167" s="14">
        <f t="shared" si="213"/>
        <v>0.36842105263157893</v>
      </c>
      <c r="P167" s="14">
        <f t="shared" si="213"/>
        <v>0.52631578947368418</v>
      </c>
      <c r="Q167" s="14">
        <f t="shared" si="213"/>
        <v>0.36842105263157893</v>
      </c>
      <c r="R167" s="14">
        <f t="shared" si="213"/>
        <v>0.52631578947368418</v>
      </c>
      <c r="S167" s="14">
        <f t="shared" si="213"/>
        <v>0.26315789473684209</v>
      </c>
      <c r="T167" s="14">
        <f t="shared" si="213"/>
        <v>0.42105263157894735</v>
      </c>
      <c r="U167" s="14">
        <f t="shared" si="213"/>
        <v>0.42105263157894735</v>
      </c>
      <c r="V167" s="14">
        <f t="shared" si="213"/>
        <v>0.31578947368421051</v>
      </c>
      <c r="AB167" s="23">
        <v>6</v>
      </c>
      <c r="AC167" s="14">
        <f t="shared" ref="AC167:AV167" si="214">AC175/AC$119</f>
        <v>0.33333333333333331</v>
      </c>
      <c r="AD167" s="14">
        <f t="shared" si="214"/>
        <v>0</v>
      </c>
      <c r="AE167" s="14">
        <f t="shared" si="214"/>
        <v>0.25</v>
      </c>
      <c r="AF167" s="14">
        <f t="shared" si="214"/>
        <v>0.16666666666666666</v>
      </c>
      <c r="AG167" s="14">
        <f t="shared" si="214"/>
        <v>0.5</v>
      </c>
      <c r="AH167" s="14">
        <f t="shared" si="214"/>
        <v>0.38461538461538464</v>
      </c>
      <c r="AI167" s="14">
        <f t="shared" si="214"/>
        <v>0</v>
      </c>
      <c r="AJ167" s="14">
        <f t="shared" si="214"/>
        <v>0</v>
      </c>
      <c r="AK167" s="14">
        <f t="shared" si="214"/>
        <v>0.5</v>
      </c>
      <c r="AL167" s="14">
        <f t="shared" si="214"/>
        <v>0</v>
      </c>
      <c r="AM167" s="14">
        <f t="shared" si="214"/>
        <v>0.46153846153846156</v>
      </c>
      <c r="AN167" s="14">
        <f t="shared" si="214"/>
        <v>0.2857142857142857</v>
      </c>
      <c r="AO167" s="14">
        <f t="shared" si="214"/>
        <v>0.2</v>
      </c>
      <c r="AP167" s="14">
        <f t="shared" si="214"/>
        <v>0.22222222222222221</v>
      </c>
      <c r="AQ167" s="14">
        <f t="shared" si="214"/>
        <v>0</v>
      </c>
      <c r="AR167" s="14">
        <f t="shared" si="214"/>
        <v>0.5</v>
      </c>
      <c r="AS167" s="14">
        <f t="shared" si="214"/>
        <v>0</v>
      </c>
      <c r="AT167" s="14">
        <f t="shared" si="214"/>
        <v>0.33333333333333331</v>
      </c>
      <c r="AU167" s="14">
        <f t="shared" si="214"/>
        <v>0</v>
      </c>
      <c r="AV167" s="14">
        <f t="shared" si="214"/>
        <v>0.36363636363636365</v>
      </c>
      <c r="AY167" s="23">
        <v>6</v>
      </c>
      <c r="AZ167" s="14">
        <f>AZ175/AZ$120</f>
        <v>0</v>
      </c>
      <c r="BA167" s="14">
        <f t="shared" ref="BA167:BS167" si="215">BA175/BA$119</f>
        <v>0</v>
      </c>
      <c r="BB167" s="14">
        <f t="shared" si="215"/>
        <v>0.5</v>
      </c>
      <c r="BC167" s="14">
        <f t="shared" si="215"/>
        <v>1</v>
      </c>
      <c r="BD167" s="14">
        <f t="shared" si="215"/>
        <v>0.125</v>
      </c>
      <c r="BE167" s="14">
        <f t="shared" si="215"/>
        <v>0.25</v>
      </c>
      <c r="BF167" s="14">
        <f t="shared" si="215"/>
        <v>0.14285714285714285</v>
      </c>
      <c r="BG167" s="14">
        <f t="shared" si="215"/>
        <v>0</v>
      </c>
      <c r="BH167" s="14">
        <f t="shared" si="215"/>
        <v>0.66666666666666663</v>
      </c>
      <c r="BI167" s="14">
        <f t="shared" si="215"/>
        <v>1</v>
      </c>
      <c r="BJ167" s="14">
        <f t="shared" si="215"/>
        <v>1</v>
      </c>
      <c r="BK167" s="14">
        <f t="shared" si="215"/>
        <v>0.25</v>
      </c>
      <c r="BL167" s="14">
        <f t="shared" si="215"/>
        <v>0.42857142857142855</v>
      </c>
      <c r="BM167" s="14">
        <f t="shared" si="215"/>
        <v>0.5</v>
      </c>
      <c r="BN167" s="14">
        <f t="shared" si="215"/>
        <v>0</v>
      </c>
      <c r="BO167" s="14">
        <f t="shared" si="215"/>
        <v>0.2</v>
      </c>
      <c r="BP167" s="14">
        <f t="shared" si="215"/>
        <v>1.3333333333333333</v>
      </c>
      <c r="BQ167" s="14">
        <f t="shared" si="215"/>
        <v>0.2</v>
      </c>
      <c r="BR167" s="14">
        <f t="shared" si="215"/>
        <v>0.5</v>
      </c>
      <c r="BS167" s="14">
        <f t="shared" si="215"/>
        <v>0.14285714285714285</v>
      </c>
      <c r="BV167" s="23">
        <v>6</v>
      </c>
      <c r="BW167" s="14">
        <f t="shared" ref="BW167:CP167" si="216">BW175/BW$119</f>
        <v>0.8571428571428571</v>
      </c>
      <c r="BX167" s="14">
        <f t="shared" si="216"/>
        <v>1</v>
      </c>
      <c r="BY167" s="14">
        <f t="shared" si="216"/>
        <v>0.42857142857142855</v>
      </c>
      <c r="BZ167" s="14">
        <f t="shared" si="216"/>
        <v>1.3333333333333333</v>
      </c>
      <c r="CA167" s="14">
        <f t="shared" si="216"/>
        <v>0.8</v>
      </c>
      <c r="CB167" s="14">
        <f t="shared" si="216"/>
        <v>0.5</v>
      </c>
      <c r="CC167" s="14">
        <f t="shared" si="216"/>
        <v>0.2857142857142857</v>
      </c>
      <c r="CD167" s="14">
        <f t="shared" si="216"/>
        <v>0.42857142857142855</v>
      </c>
      <c r="CE167" s="14">
        <f t="shared" si="216"/>
        <v>0.5</v>
      </c>
      <c r="CF167" s="14">
        <f t="shared" si="216"/>
        <v>0.75</v>
      </c>
      <c r="CG167" s="14">
        <f t="shared" si="216"/>
        <v>0.5</v>
      </c>
      <c r="CH167" s="14">
        <f t="shared" si="216"/>
        <v>4</v>
      </c>
      <c r="CI167" s="14">
        <f t="shared" si="216"/>
        <v>0.42857142857142855</v>
      </c>
      <c r="CJ167" s="14">
        <f t="shared" si="216"/>
        <v>1.25</v>
      </c>
      <c r="CK167" s="14">
        <f t="shared" si="216"/>
        <v>0.5</v>
      </c>
      <c r="CL167" s="14">
        <f t="shared" si="216"/>
        <v>1</v>
      </c>
      <c r="CM167" s="14">
        <f t="shared" si="216"/>
        <v>0.125</v>
      </c>
      <c r="CN167" s="14">
        <f t="shared" si="216"/>
        <v>0.625</v>
      </c>
      <c r="CO167" s="14">
        <f t="shared" si="216"/>
        <v>0.7142857142857143</v>
      </c>
      <c r="CP167" s="14">
        <f t="shared" si="216"/>
        <v>1</v>
      </c>
    </row>
    <row r="168" spans="2:94" x14ac:dyDescent="0.25">
      <c r="B168" s="24">
        <v>6.5</v>
      </c>
      <c r="C168" s="14">
        <f t="shared" ref="C168:V168" si="217">C176/C$119</f>
        <v>0.26315789473684209</v>
      </c>
      <c r="D168" s="14">
        <f t="shared" si="217"/>
        <v>0.26315789473684209</v>
      </c>
      <c r="E168" s="14">
        <f t="shared" si="217"/>
        <v>0.36842105263157893</v>
      </c>
      <c r="F168" s="14">
        <f t="shared" si="217"/>
        <v>0.21052631578947367</v>
      </c>
      <c r="G168" s="14">
        <f t="shared" si="217"/>
        <v>0.10526315789473684</v>
      </c>
      <c r="H168" s="14">
        <f t="shared" si="217"/>
        <v>5.2631578947368418E-2</v>
      </c>
      <c r="I168" s="14">
        <f t="shared" si="217"/>
        <v>0.31578947368421051</v>
      </c>
      <c r="J168" s="14">
        <f t="shared" si="217"/>
        <v>0.21052631578947367</v>
      </c>
      <c r="K168" s="14">
        <f t="shared" si="217"/>
        <v>0.21052631578947367</v>
      </c>
      <c r="L168" s="14">
        <f t="shared" si="217"/>
        <v>0.42105263157894735</v>
      </c>
      <c r="M168" s="14">
        <f t="shared" si="217"/>
        <v>5.2631578947368418E-2</v>
      </c>
      <c r="N168" s="14">
        <f t="shared" si="217"/>
        <v>0.36842105263157893</v>
      </c>
      <c r="O168" s="14">
        <f t="shared" si="217"/>
        <v>0.15789473684210525</v>
      </c>
      <c r="P168" s="14">
        <f t="shared" si="217"/>
        <v>0.26315789473684209</v>
      </c>
      <c r="Q168" s="14">
        <f t="shared" si="217"/>
        <v>0.10526315789473684</v>
      </c>
      <c r="R168" s="14">
        <f t="shared" si="217"/>
        <v>0.21052631578947367</v>
      </c>
      <c r="S168" s="14">
        <f t="shared" si="217"/>
        <v>0.26315789473684209</v>
      </c>
      <c r="T168" s="14">
        <f t="shared" si="217"/>
        <v>0.21052631578947367</v>
      </c>
      <c r="U168" s="14">
        <f t="shared" si="217"/>
        <v>0.26315789473684209</v>
      </c>
      <c r="V168" s="14">
        <f t="shared" si="217"/>
        <v>0.42105263157894735</v>
      </c>
      <c r="AB168" s="24">
        <v>6.5</v>
      </c>
      <c r="AC168" s="14">
        <f t="shared" ref="AC168:AV168" si="218">AC176/AC$119</f>
        <v>0.5</v>
      </c>
      <c r="AD168" s="14">
        <f t="shared" si="218"/>
        <v>0.33333333333333331</v>
      </c>
      <c r="AE168" s="14">
        <f t="shared" si="218"/>
        <v>0.25</v>
      </c>
      <c r="AF168" s="14">
        <f t="shared" si="218"/>
        <v>8.3333333333333329E-2</v>
      </c>
      <c r="AG168" s="14">
        <f t="shared" si="218"/>
        <v>0</v>
      </c>
      <c r="AH168" s="14">
        <f t="shared" si="218"/>
        <v>0</v>
      </c>
      <c r="AI168" s="14">
        <f t="shared" si="218"/>
        <v>0.2</v>
      </c>
      <c r="AJ168" s="14">
        <f t="shared" si="218"/>
        <v>0.25</v>
      </c>
      <c r="AK168" s="14">
        <f t="shared" si="218"/>
        <v>0.21428571428571427</v>
      </c>
      <c r="AL168" s="14">
        <f t="shared" si="218"/>
        <v>0.23076923076923078</v>
      </c>
      <c r="AM168" s="14">
        <f t="shared" si="218"/>
        <v>7.6923076923076927E-2</v>
      </c>
      <c r="AN168" s="14">
        <f t="shared" si="218"/>
        <v>0.2857142857142857</v>
      </c>
      <c r="AO168" s="14">
        <f t="shared" si="218"/>
        <v>0</v>
      </c>
      <c r="AP168" s="14">
        <f t="shared" si="218"/>
        <v>0</v>
      </c>
      <c r="AQ168" s="14">
        <f t="shared" si="218"/>
        <v>0</v>
      </c>
      <c r="AR168" s="14">
        <f t="shared" si="218"/>
        <v>0.3</v>
      </c>
      <c r="AS168" s="14">
        <f t="shared" si="218"/>
        <v>0.25</v>
      </c>
      <c r="AT168" s="14">
        <f t="shared" si="218"/>
        <v>0</v>
      </c>
      <c r="AU168" s="14">
        <f t="shared" si="218"/>
        <v>0.33333333333333331</v>
      </c>
      <c r="AV168" s="14">
        <f t="shared" si="218"/>
        <v>0.27272727272727271</v>
      </c>
      <c r="AY168" s="24">
        <v>6.5</v>
      </c>
      <c r="AZ168" s="14">
        <f>AZ176/AZ$120</f>
        <v>0.16666666666666666</v>
      </c>
      <c r="BA168" s="14">
        <f t="shared" ref="BA168:BS168" si="219">BA176/BA$119</f>
        <v>0.125</v>
      </c>
      <c r="BB168" s="14">
        <f t="shared" si="219"/>
        <v>1</v>
      </c>
      <c r="BC168" s="14">
        <f t="shared" si="219"/>
        <v>0.5</v>
      </c>
      <c r="BD168" s="14">
        <f t="shared" si="219"/>
        <v>0</v>
      </c>
      <c r="BE168" s="14">
        <f t="shared" si="219"/>
        <v>0</v>
      </c>
      <c r="BF168" s="14">
        <f t="shared" si="219"/>
        <v>0.42857142857142855</v>
      </c>
      <c r="BG168" s="14">
        <f t="shared" si="219"/>
        <v>0</v>
      </c>
      <c r="BH168" s="14">
        <f t="shared" si="219"/>
        <v>0</v>
      </c>
      <c r="BI168" s="14">
        <f t="shared" si="219"/>
        <v>1</v>
      </c>
      <c r="BJ168" s="14">
        <f t="shared" si="219"/>
        <v>0</v>
      </c>
      <c r="BK168" s="14">
        <f t="shared" si="219"/>
        <v>0.75</v>
      </c>
      <c r="BL168" s="14">
        <f t="shared" si="219"/>
        <v>0.14285714285714285</v>
      </c>
      <c r="BM168" s="14">
        <f t="shared" si="219"/>
        <v>0.16666666666666666</v>
      </c>
      <c r="BN168" s="14">
        <f t="shared" si="219"/>
        <v>1</v>
      </c>
      <c r="BO168" s="14">
        <f t="shared" si="219"/>
        <v>0</v>
      </c>
      <c r="BP168" s="14">
        <f t="shared" si="219"/>
        <v>0.33333333333333331</v>
      </c>
      <c r="BQ168" s="14">
        <f t="shared" si="219"/>
        <v>0.4</v>
      </c>
      <c r="BR168" s="14">
        <f t="shared" si="219"/>
        <v>0.5</v>
      </c>
      <c r="BS168" s="14">
        <f t="shared" si="219"/>
        <v>0.42857142857142855</v>
      </c>
      <c r="BV168" s="24">
        <v>6.5</v>
      </c>
      <c r="BW168" s="14">
        <f t="shared" ref="BW168:CP168" si="220">BW176/BW$119</f>
        <v>0.2857142857142857</v>
      </c>
      <c r="BX168" s="14">
        <f t="shared" si="220"/>
        <v>0.4</v>
      </c>
      <c r="BY168" s="14">
        <f t="shared" si="220"/>
        <v>0.14285714285714285</v>
      </c>
      <c r="BZ168" s="14">
        <f t="shared" si="220"/>
        <v>0.33333333333333331</v>
      </c>
      <c r="CA168" s="14">
        <f t="shared" si="220"/>
        <v>0.4</v>
      </c>
      <c r="CB168" s="14">
        <f t="shared" si="220"/>
        <v>0.5</v>
      </c>
      <c r="CC168" s="14">
        <f t="shared" si="220"/>
        <v>0.2857142857142857</v>
      </c>
      <c r="CD168" s="14">
        <f t="shared" si="220"/>
        <v>0.2857142857142857</v>
      </c>
      <c r="CE168" s="14">
        <f t="shared" si="220"/>
        <v>0.5</v>
      </c>
      <c r="CF168" s="14">
        <f t="shared" si="220"/>
        <v>0.75</v>
      </c>
      <c r="CG168" s="14">
        <f t="shared" si="220"/>
        <v>0</v>
      </c>
      <c r="CH168" s="14">
        <f t="shared" si="220"/>
        <v>0</v>
      </c>
      <c r="CI168" s="14">
        <f t="shared" si="220"/>
        <v>0.2857142857142857</v>
      </c>
      <c r="CJ168" s="14">
        <f t="shared" si="220"/>
        <v>1</v>
      </c>
      <c r="CK168" s="14">
        <f t="shared" si="220"/>
        <v>7.1428571428571425E-2</v>
      </c>
      <c r="CL168" s="14">
        <f t="shared" si="220"/>
        <v>0.25</v>
      </c>
      <c r="CM168" s="14">
        <f t="shared" si="220"/>
        <v>0.25</v>
      </c>
      <c r="CN168" s="14">
        <f t="shared" si="220"/>
        <v>0.25</v>
      </c>
      <c r="CO168" s="14">
        <f t="shared" si="220"/>
        <v>0</v>
      </c>
      <c r="CP168" s="14">
        <f t="shared" si="220"/>
        <v>2</v>
      </c>
    </row>
    <row r="169" spans="2:94" x14ac:dyDescent="0.25">
      <c r="B169" s="25" t="s">
        <v>36</v>
      </c>
      <c r="C169" s="14">
        <f t="shared" ref="C169:V169" si="221">C177/C$119</f>
        <v>0.15789473684210525</v>
      </c>
      <c r="D169" s="14">
        <f t="shared" si="221"/>
        <v>0.26315789473684209</v>
      </c>
      <c r="E169" s="14">
        <f t="shared" si="221"/>
        <v>0.10526315789473684</v>
      </c>
      <c r="F169" s="14">
        <f t="shared" si="221"/>
        <v>5.2631578947368418E-2</v>
      </c>
      <c r="G169" s="14">
        <f t="shared" si="221"/>
        <v>0.21052631578947367</v>
      </c>
      <c r="H169" s="14">
        <f t="shared" si="221"/>
        <v>0.15789473684210525</v>
      </c>
      <c r="I169" s="14">
        <f t="shared" si="221"/>
        <v>0.26315789473684209</v>
      </c>
      <c r="J169" s="14">
        <f t="shared" si="221"/>
        <v>0.36842105263157893</v>
      </c>
      <c r="K169" s="14">
        <f t="shared" si="221"/>
        <v>0.15789473684210525</v>
      </c>
      <c r="L169" s="14">
        <f t="shared" si="221"/>
        <v>0.15789473684210525</v>
      </c>
      <c r="M169" s="14">
        <f t="shared" si="221"/>
        <v>0.15789473684210525</v>
      </c>
      <c r="N169" s="14">
        <f t="shared" si="221"/>
        <v>5.2631578947368418E-2</v>
      </c>
      <c r="O169" s="14">
        <f t="shared" si="221"/>
        <v>0.10526315789473684</v>
      </c>
      <c r="P169" s="14">
        <f t="shared" si="221"/>
        <v>0.10526315789473684</v>
      </c>
      <c r="Q169" s="14">
        <f t="shared" si="221"/>
        <v>0.36842105263157893</v>
      </c>
      <c r="R169" s="14">
        <f t="shared" si="221"/>
        <v>0</v>
      </c>
      <c r="S169" s="14">
        <f t="shared" si="221"/>
        <v>5.2631578947368418E-2</v>
      </c>
      <c r="T169" s="14">
        <f t="shared" si="221"/>
        <v>0.15789473684210525</v>
      </c>
      <c r="U169" s="14">
        <f t="shared" si="221"/>
        <v>0.15789473684210525</v>
      </c>
      <c r="V169" s="14">
        <f t="shared" si="221"/>
        <v>5.2631578947368418E-2</v>
      </c>
      <c r="AB169" s="25" t="s">
        <v>36</v>
      </c>
      <c r="AC169" s="14">
        <f t="shared" ref="AC169:AV169" si="222">AC177/AC$119</f>
        <v>0</v>
      </c>
      <c r="AD169" s="14">
        <f t="shared" si="222"/>
        <v>0.5</v>
      </c>
      <c r="AE169" s="14">
        <f t="shared" si="222"/>
        <v>0</v>
      </c>
      <c r="AF169" s="14">
        <f t="shared" si="222"/>
        <v>0</v>
      </c>
      <c r="AG169" s="14">
        <f t="shared" si="222"/>
        <v>0.5</v>
      </c>
      <c r="AH169" s="14">
        <f t="shared" si="222"/>
        <v>7.6923076923076927E-2</v>
      </c>
      <c r="AI169" s="14">
        <f t="shared" si="222"/>
        <v>0.4</v>
      </c>
      <c r="AJ169" s="14">
        <f t="shared" si="222"/>
        <v>0.625</v>
      </c>
      <c r="AK169" s="14">
        <f t="shared" si="222"/>
        <v>0.21428571428571427</v>
      </c>
      <c r="AL169" s="14">
        <f t="shared" si="222"/>
        <v>0.15384615384615385</v>
      </c>
      <c r="AM169" s="14">
        <f t="shared" si="222"/>
        <v>7.6923076923076927E-2</v>
      </c>
      <c r="AN169" s="14">
        <f t="shared" si="222"/>
        <v>7.1428571428571425E-2</v>
      </c>
      <c r="AO169" s="14">
        <f t="shared" si="222"/>
        <v>0</v>
      </c>
      <c r="AP169" s="14">
        <f t="shared" si="222"/>
        <v>0.22222222222222221</v>
      </c>
      <c r="AQ169" s="14">
        <f t="shared" si="222"/>
        <v>0.5</v>
      </c>
      <c r="AR169" s="14">
        <f t="shared" si="222"/>
        <v>0</v>
      </c>
      <c r="AS169" s="14">
        <f t="shared" si="222"/>
        <v>0</v>
      </c>
      <c r="AT169" s="14">
        <f t="shared" si="222"/>
        <v>0.16666666666666666</v>
      </c>
      <c r="AU169" s="14">
        <f t="shared" si="222"/>
        <v>0</v>
      </c>
      <c r="AV169" s="14">
        <f t="shared" si="222"/>
        <v>0</v>
      </c>
      <c r="AY169" s="25" t="s">
        <v>36</v>
      </c>
      <c r="AZ169" s="14">
        <f>AZ177/AZ$120</f>
        <v>0</v>
      </c>
      <c r="BA169" s="14">
        <f t="shared" ref="BA169:BS169" si="223">BA177/BA$119</f>
        <v>0.125</v>
      </c>
      <c r="BB169" s="14">
        <f t="shared" si="223"/>
        <v>0.25</v>
      </c>
      <c r="BC169" s="14">
        <f t="shared" si="223"/>
        <v>0.25</v>
      </c>
      <c r="BD169" s="14">
        <f t="shared" si="223"/>
        <v>0</v>
      </c>
      <c r="BE169" s="14">
        <f t="shared" si="223"/>
        <v>0.25</v>
      </c>
      <c r="BF169" s="14">
        <f t="shared" si="223"/>
        <v>0.2857142857142857</v>
      </c>
      <c r="BG169" s="14">
        <f t="shared" si="223"/>
        <v>0.5</v>
      </c>
      <c r="BH169" s="14">
        <f t="shared" si="223"/>
        <v>0</v>
      </c>
      <c r="BI169" s="14">
        <f t="shared" si="223"/>
        <v>0.5</v>
      </c>
      <c r="BJ169" s="14">
        <f t="shared" si="223"/>
        <v>1</v>
      </c>
      <c r="BK169" s="14">
        <f t="shared" si="223"/>
        <v>0</v>
      </c>
      <c r="BL169" s="14">
        <f t="shared" si="223"/>
        <v>0.2857142857142857</v>
      </c>
      <c r="BM169" s="14">
        <f t="shared" si="223"/>
        <v>0</v>
      </c>
      <c r="BN169" s="14">
        <f t="shared" si="223"/>
        <v>1</v>
      </c>
      <c r="BO169" s="14">
        <f t="shared" si="223"/>
        <v>0</v>
      </c>
      <c r="BP169" s="14">
        <f t="shared" si="223"/>
        <v>0.33333333333333331</v>
      </c>
      <c r="BQ169" s="14">
        <f t="shared" si="223"/>
        <v>0.2</v>
      </c>
      <c r="BR169" s="14">
        <f t="shared" si="223"/>
        <v>0.5</v>
      </c>
      <c r="BS169" s="14">
        <f t="shared" si="223"/>
        <v>0</v>
      </c>
      <c r="BV169" s="25" t="s">
        <v>36</v>
      </c>
      <c r="BW169" s="14">
        <f t="shared" ref="BW169:CP169" si="224">BW177/BW$119</f>
        <v>0.14285714285714285</v>
      </c>
      <c r="BX169" s="14">
        <f t="shared" si="224"/>
        <v>0.2</v>
      </c>
      <c r="BY169" s="14">
        <f t="shared" si="224"/>
        <v>0.14285714285714285</v>
      </c>
      <c r="BZ169" s="14">
        <f t="shared" si="224"/>
        <v>0</v>
      </c>
      <c r="CA169" s="14">
        <f t="shared" si="224"/>
        <v>0.2</v>
      </c>
      <c r="CB169" s="14">
        <f t="shared" si="224"/>
        <v>0.5</v>
      </c>
      <c r="CC169" s="14">
        <f t="shared" si="224"/>
        <v>0.14285714285714285</v>
      </c>
      <c r="CD169" s="14">
        <f t="shared" si="224"/>
        <v>0</v>
      </c>
      <c r="CE169" s="14">
        <f t="shared" si="224"/>
        <v>0</v>
      </c>
      <c r="CF169" s="14">
        <f t="shared" si="224"/>
        <v>0</v>
      </c>
      <c r="CG169" s="14">
        <f t="shared" si="224"/>
        <v>0</v>
      </c>
      <c r="CH169" s="14">
        <f t="shared" si="224"/>
        <v>0</v>
      </c>
      <c r="CI169" s="14">
        <f t="shared" si="224"/>
        <v>0</v>
      </c>
      <c r="CJ169" s="14">
        <f t="shared" si="224"/>
        <v>0</v>
      </c>
      <c r="CK169" s="14">
        <f t="shared" si="224"/>
        <v>0.2857142857142857</v>
      </c>
      <c r="CL169" s="14">
        <f t="shared" si="224"/>
        <v>0</v>
      </c>
      <c r="CM169" s="14">
        <f t="shared" si="224"/>
        <v>0</v>
      </c>
      <c r="CN169" s="14">
        <f t="shared" si="224"/>
        <v>0.125</v>
      </c>
      <c r="CO169" s="14">
        <f t="shared" si="224"/>
        <v>0</v>
      </c>
      <c r="CP169" s="14">
        <f t="shared" si="224"/>
        <v>1</v>
      </c>
    </row>
    <row r="170" spans="2:94" x14ac:dyDescent="0.25">
      <c r="C170" s="15">
        <f>SUM(C165:C169)</f>
        <v>1</v>
      </c>
      <c r="D170" s="15">
        <f t="shared" ref="D170" si="225">SUM(D165:D169)</f>
        <v>1</v>
      </c>
      <c r="E170" s="15">
        <f t="shared" ref="E170" si="226">SUM(E165:E169)</f>
        <v>0.99999999999999989</v>
      </c>
      <c r="F170" s="15">
        <f t="shared" ref="F170" si="227">SUM(F165:F169)</f>
        <v>1</v>
      </c>
      <c r="G170" s="15">
        <f t="shared" ref="G170" si="228">SUM(G165:G169)</f>
        <v>0.99999999999999989</v>
      </c>
      <c r="H170" s="15">
        <f t="shared" ref="H170" si="229">SUM(H165:H169)</f>
        <v>1</v>
      </c>
      <c r="I170" s="15">
        <f t="shared" ref="I170" si="230">SUM(I165:I169)</f>
        <v>1</v>
      </c>
      <c r="J170" s="15">
        <f t="shared" ref="J170" si="231">SUM(J165:J169)</f>
        <v>1</v>
      </c>
      <c r="K170" s="15">
        <f t="shared" ref="K170" si="232">SUM(K165:K169)</f>
        <v>1</v>
      </c>
      <c r="L170" s="15">
        <f t="shared" ref="L170" si="233">SUM(L165:L169)</f>
        <v>1</v>
      </c>
      <c r="M170" s="15">
        <f t="shared" ref="M170" si="234">SUM(M165:M169)</f>
        <v>1</v>
      </c>
      <c r="N170" s="15">
        <f t="shared" ref="N170" si="235">SUM(N165:N169)</f>
        <v>1</v>
      </c>
      <c r="O170" s="15">
        <f t="shared" ref="O170" si="236">SUM(O165:O169)</f>
        <v>0.99999999999999989</v>
      </c>
      <c r="P170" s="15">
        <f t="shared" ref="P170" si="237">SUM(P165:P169)</f>
        <v>0.99999999999999989</v>
      </c>
      <c r="Q170" s="15">
        <f t="shared" ref="Q170" si="238">SUM(Q165:Q169)</f>
        <v>1</v>
      </c>
      <c r="R170" s="15">
        <f t="shared" ref="R170" si="239">SUM(R165:R169)</f>
        <v>1</v>
      </c>
      <c r="S170" s="15">
        <f t="shared" ref="S170" si="240">SUM(S165:S169)</f>
        <v>0.99999999999999978</v>
      </c>
      <c r="T170" s="15">
        <f t="shared" ref="T170" si="241">SUM(T165:T169)</f>
        <v>1</v>
      </c>
      <c r="U170" s="15">
        <f t="shared" ref="U170" si="242">SUM(U165:U169)</f>
        <v>1</v>
      </c>
      <c r="V170" s="15">
        <f t="shared" ref="V170" si="243">SUM(V165:V169)</f>
        <v>1</v>
      </c>
      <c r="AB170" s="20"/>
      <c r="AC170" s="15">
        <f>SUM(AC165:AC169)</f>
        <v>0.83333333333333326</v>
      </c>
      <c r="AD170" s="15">
        <f t="shared" ref="AD170" si="244">SUM(AD165:AD169)</f>
        <v>0.83333333333333326</v>
      </c>
      <c r="AE170" s="15">
        <f t="shared" ref="AE170" si="245">SUM(AE165:AE169)</f>
        <v>0.5</v>
      </c>
      <c r="AF170" s="15">
        <f t="shared" ref="AF170" si="246">SUM(AF165:AF169)</f>
        <v>0.25</v>
      </c>
      <c r="AG170" s="15">
        <f t="shared" ref="AG170" si="247">SUM(AG165:AG169)</f>
        <v>1</v>
      </c>
      <c r="AH170" s="15">
        <f t="shared" ref="AH170" si="248">SUM(AH165:AH169)</f>
        <v>0.61538461538461542</v>
      </c>
      <c r="AI170" s="15">
        <f t="shared" ref="AI170" si="249">SUM(AI165:AI169)</f>
        <v>0.60000000000000009</v>
      </c>
      <c r="AJ170" s="15">
        <f t="shared" ref="AJ170" si="250">SUM(AJ165:AJ169)</f>
        <v>1</v>
      </c>
      <c r="AK170" s="15">
        <f t="shared" ref="AK170" si="251">SUM(AK165:AK169)</f>
        <v>0.9285714285714286</v>
      </c>
      <c r="AL170" s="15">
        <f t="shared" ref="AL170" si="252">SUM(AL165:AL169)</f>
        <v>0.38461538461538464</v>
      </c>
      <c r="AM170" s="15">
        <f t="shared" ref="AM170" si="253">SUM(AM165:AM169)</f>
        <v>0.61538461538461542</v>
      </c>
      <c r="AN170" s="15">
        <f t="shared" ref="AN170" si="254">SUM(AN165:AN169)</f>
        <v>0.64285714285714279</v>
      </c>
      <c r="AO170" s="15">
        <f t="shared" ref="AO170" si="255">SUM(AO165:AO169)</f>
        <v>0.2</v>
      </c>
      <c r="AP170" s="15">
        <f t="shared" ref="AP170" si="256">SUM(AP165:AP169)</f>
        <v>0.44444444444444442</v>
      </c>
      <c r="AQ170" s="15">
        <f t="shared" ref="AQ170" si="257">SUM(AQ165:AQ169)</f>
        <v>0.5</v>
      </c>
      <c r="AR170" s="15">
        <f t="shared" ref="AR170" si="258">SUM(AR165:AR169)</f>
        <v>0.8</v>
      </c>
      <c r="AS170" s="15">
        <f t="shared" ref="AS170" si="259">SUM(AS165:AS169)</f>
        <v>0.375</v>
      </c>
      <c r="AT170" s="15">
        <f t="shared" ref="AT170" si="260">SUM(AT165:AT169)</f>
        <v>0.5</v>
      </c>
      <c r="AU170" s="15">
        <f t="shared" ref="AU170" si="261">SUM(AU165:AU169)</f>
        <v>0.33333333333333331</v>
      </c>
      <c r="AV170" s="15">
        <f t="shared" ref="AV170" si="262">SUM(AV165:AV169)</f>
        <v>0.63636363636363635</v>
      </c>
      <c r="AY170" s="20"/>
      <c r="AZ170" s="14">
        <f>AZ178/AZ$120</f>
        <v>0.33333333333333331</v>
      </c>
      <c r="BA170" s="15">
        <f t="shared" ref="BA170" si="263">SUM(BA165:BA169)</f>
        <v>0.375</v>
      </c>
      <c r="BB170" s="15">
        <f t="shared" ref="BB170" si="264">SUM(BB165:BB169)</f>
        <v>1.75</v>
      </c>
      <c r="BC170" s="15">
        <f t="shared" ref="BC170" si="265">SUM(BC165:BC169)</f>
        <v>1.75</v>
      </c>
      <c r="BD170" s="15">
        <f t="shared" ref="BD170" si="266">SUM(BD165:BD169)</f>
        <v>0.125</v>
      </c>
      <c r="BE170" s="15">
        <f t="shared" ref="BE170" si="267">SUM(BE165:BE169)</f>
        <v>0.75</v>
      </c>
      <c r="BF170" s="15">
        <f t="shared" ref="BF170" si="268">SUM(BF165:BF169)</f>
        <v>0.99999999999999989</v>
      </c>
      <c r="BG170" s="15">
        <f t="shared" ref="BG170" si="269">SUM(BG165:BG169)</f>
        <v>0.5</v>
      </c>
      <c r="BH170" s="15">
        <f t="shared" ref="BH170" si="270">SUM(BH165:BH169)</f>
        <v>1</v>
      </c>
      <c r="BI170" s="15">
        <f t="shared" ref="BI170" si="271">SUM(BI165:BI169)</f>
        <v>2.5</v>
      </c>
      <c r="BJ170" s="15">
        <f t="shared" ref="BJ170" si="272">SUM(BJ165:BJ169)</f>
        <v>3.5</v>
      </c>
      <c r="BK170" s="15">
        <f t="shared" ref="BK170" si="273">SUM(BK165:BK169)</f>
        <v>1.25</v>
      </c>
      <c r="BL170" s="15">
        <f t="shared" ref="BL170" si="274">SUM(BL165:BL169)</f>
        <v>0.99999999999999989</v>
      </c>
      <c r="BM170" s="15">
        <f t="shared" ref="BM170" si="275">SUM(BM165:BM169)</f>
        <v>0.66666666666666663</v>
      </c>
      <c r="BN170" s="15">
        <f t="shared" ref="BN170" si="276">SUM(BN165:BN169)</f>
        <v>3</v>
      </c>
      <c r="BO170" s="15">
        <f t="shared" ref="BO170" si="277">SUM(BO165:BO169)</f>
        <v>0.60000000000000009</v>
      </c>
      <c r="BP170" s="15">
        <f t="shared" ref="BP170" si="278">SUM(BP165:BP169)</f>
        <v>2.333333333333333</v>
      </c>
      <c r="BQ170" s="15">
        <f t="shared" ref="BQ170" si="279">SUM(BQ165:BQ169)</f>
        <v>0.8</v>
      </c>
      <c r="BR170" s="15">
        <f t="shared" ref="BR170" si="280">SUM(BR165:BR169)</f>
        <v>1.6666666666666665</v>
      </c>
      <c r="BS170" s="15">
        <f t="shared" ref="BS170" si="281">SUM(BS165:BS169)</f>
        <v>0.71428571428571419</v>
      </c>
      <c r="BV170" s="20"/>
      <c r="BW170" s="15">
        <f>SUM(BW165:BW169)</f>
        <v>1.5714285714285712</v>
      </c>
      <c r="BX170" s="15">
        <f t="shared" ref="BX170" si="282">SUM(BX165:BX169)</f>
        <v>2.2000000000000002</v>
      </c>
      <c r="BY170" s="15">
        <f t="shared" ref="BY170" si="283">SUM(BY165:BY169)</f>
        <v>1.1428571428571428</v>
      </c>
      <c r="BZ170" s="15">
        <f t="shared" ref="BZ170" si="284">SUM(BZ165:BZ169)</f>
        <v>3</v>
      </c>
      <c r="CA170" s="15">
        <f t="shared" ref="CA170" si="285">SUM(CA165:CA169)</f>
        <v>2.4000000000000004</v>
      </c>
      <c r="CB170" s="15">
        <f t="shared" ref="CB170" si="286">SUM(CB165:CB169)</f>
        <v>4</v>
      </c>
      <c r="CC170" s="15">
        <f t="shared" ref="CC170" si="287">SUM(CC165:CC169)</f>
        <v>1.2857142857142856</v>
      </c>
      <c r="CD170" s="15">
        <f t="shared" ref="CD170" si="288">SUM(CD165:CD169)</f>
        <v>1.2857142857142856</v>
      </c>
      <c r="CE170" s="15">
        <f t="shared" ref="CE170" si="289">SUM(CE165:CE169)</f>
        <v>1.5</v>
      </c>
      <c r="CF170" s="15">
        <f t="shared" ref="CF170" si="290">SUM(CF165:CF169)</f>
        <v>2.25</v>
      </c>
      <c r="CG170" s="15">
        <f t="shared" ref="CG170" si="291">SUM(CG165:CG169)</f>
        <v>1</v>
      </c>
      <c r="CH170" s="15">
        <f t="shared" ref="CH170" si="292">SUM(CH165:CH169)</f>
        <v>5</v>
      </c>
      <c r="CI170" s="15">
        <f t="shared" ref="CI170" si="293">SUM(CI165:CI169)</f>
        <v>1.5714285714285716</v>
      </c>
      <c r="CJ170" s="15">
        <f t="shared" ref="CJ170" si="294">SUM(CJ165:CJ169)</f>
        <v>2.75</v>
      </c>
      <c r="CK170" s="15">
        <f t="shared" ref="CK170" si="295">SUM(CK165:CK169)</f>
        <v>0.99999999999999989</v>
      </c>
      <c r="CL170" s="15">
        <f t="shared" ref="CL170" si="296">SUM(CL165:CL169)</f>
        <v>2</v>
      </c>
      <c r="CM170" s="15">
        <f t="shared" ref="CM170" si="297">SUM(CM165:CM169)</f>
        <v>1.125</v>
      </c>
      <c r="CN170" s="15">
        <f t="shared" ref="CN170" si="298">SUM(CN165:CN169)</f>
        <v>1.5</v>
      </c>
      <c r="CO170" s="15">
        <f t="shared" ref="CO170" si="299">SUM(CO165:CO169)</f>
        <v>1</v>
      </c>
      <c r="CP170" s="15">
        <f t="shared" ref="CP170" si="300">SUM(CP165:CP169)</f>
        <v>7</v>
      </c>
    </row>
    <row r="171" spans="2:94" x14ac:dyDescent="0.25"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AB171" s="20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Y171" s="20"/>
      <c r="AZ171" s="15">
        <f>SUM(AZ166:AZ170)</f>
        <v>0.5</v>
      </c>
      <c r="BA171" s="17"/>
      <c r="BB171" s="17"/>
      <c r="BC171" s="17"/>
      <c r="BD171" s="17"/>
      <c r="BE171" s="17"/>
      <c r="BF171" s="17"/>
      <c r="BG171" s="17"/>
      <c r="BH171" s="17"/>
      <c r="BI171" s="17"/>
      <c r="BJ171" s="17"/>
      <c r="BK171" s="17"/>
      <c r="BL171" s="17"/>
      <c r="BM171" s="17"/>
      <c r="BN171" s="17"/>
      <c r="BO171" s="17"/>
      <c r="BP171" s="17"/>
      <c r="BQ171" s="17"/>
      <c r="BR171" s="17"/>
      <c r="BS171" s="17"/>
      <c r="BV171" s="20"/>
      <c r="BW171" s="17"/>
      <c r="BX171" s="17"/>
      <c r="BY171" s="17"/>
      <c r="BZ171" s="17"/>
      <c r="CA171" s="17"/>
      <c r="CB171" s="17"/>
      <c r="CC171" s="17"/>
      <c r="CD171" s="17"/>
      <c r="CE171" s="17"/>
      <c r="CF171" s="17"/>
      <c r="CG171" s="17"/>
      <c r="CH171" s="17"/>
      <c r="CI171" s="17"/>
      <c r="CJ171" s="17"/>
      <c r="CK171" s="17"/>
      <c r="CL171" s="17"/>
      <c r="CM171" s="17"/>
      <c r="CN171" s="17"/>
      <c r="CO171" s="17"/>
      <c r="CP171" s="17"/>
    </row>
    <row r="172" spans="2:94" x14ac:dyDescent="0.25">
      <c r="B172" s="20" t="s">
        <v>22</v>
      </c>
      <c r="C172" s="7" t="s">
        <v>0</v>
      </c>
      <c r="D172" s="7" t="s">
        <v>1</v>
      </c>
      <c r="E172" s="7" t="s">
        <v>2</v>
      </c>
      <c r="F172" s="7" t="s">
        <v>3</v>
      </c>
      <c r="G172" s="7" t="s">
        <v>4</v>
      </c>
      <c r="H172" s="7" t="s">
        <v>5</v>
      </c>
      <c r="I172" s="7" t="s">
        <v>6</v>
      </c>
      <c r="J172" s="7" t="s">
        <v>7</v>
      </c>
      <c r="K172" s="7" t="s">
        <v>8</v>
      </c>
      <c r="L172" s="7" t="s">
        <v>9</v>
      </c>
      <c r="M172" s="7" t="s">
        <v>10</v>
      </c>
      <c r="N172" s="7" t="s">
        <v>11</v>
      </c>
      <c r="O172" s="7" t="s">
        <v>12</v>
      </c>
      <c r="P172" s="7" t="s">
        <v>13</v>
      </c>
      <c r="Q172" s="7" t="s">
        <v>40</v>
      </c>
      <c r="R172" s="7" t="s">
        <v>14</v>
      </c>
      <c r="S172" s="7" t="s">
        <v>42</v>
      </c>
      <c r="T172" s="7" t="s">
        <v>15</v>
      </c>
      <c r="U172" s="7" t="s">
        <v>41</v>
      </c>
      <c r="V172" s="7" t="s">
        <v>16</v>
      </c>
      <c r="AB172" s="20" t="s">
        <v>23</v>
      </c>
      <c r="AC172" s="7" t="s">
        <v>0</v>
      </c>
      <c r="AD172" s="7" t="s">
        <v>1</v>
      </c>
      <c r="AE172" s="7" t="s">
        <v>2</v>
      </c>
      <c r="AF172" s="7" t="s">
        <v>3</v>
      </c>
      <c r="AG172" s="7" t="s">
        <v>4</v>
      </c>
      <c r="AH172" s="7" t="s">
        <v>5</v>
      </c>
      <c r="AI172" s="7" t="s">
        <v>6</v>
      </c>
      <c r="AJ172" s="7" t="s">
        <v>7</v>
      </c>
      <c r="AK172" s="7" t="s">
        <v>8</v>
      </c>
      <c r="AL172" s="7" t="s">
        <v>9</v>
      </c>
      <c r="AM172" s="7" t="s">
        <v>10</v>
      </c>
      <c r="AN172" s="7" t="s">
        <v>11</v>
      </c>
      <c r="AO172" s="7" t="s">
        <v>12</v>
      </c>
      <c r="AP172" s="7" t="s">
        <v>13</v>
      </c>
      <c r="AQ172" s="7" t="s">
        <v>40</v>
      </c>
      <c r="AR172" s="7" t="s">
        <v>14</v>
      </c>
      <c r="AS172" s="7" t="s">
        <v>42</v>
      </c>
      <c r="AT172" s="7" t="s">
        <v>15</v>
      </c>
      <c r="AU172" s="7" t="s">
        <v>41</v>
      </c>
      <c r="AV172" s="7" t="s">
        <v>16</v>
      </c>
      <c r="AY172" s="20" t="s">
        <v>24</v>
      </c>
      <c r="AZ172" s="17"/>
      <c r="BA172" s="7" t="s">
        <v>1</v>
      </c>
      <c r="BB172" s="7" t="s">
        <v>2</v>
      </c>
      <c r="BC172" s="7" t="s">
        <v>3</v>
      </c>
      <c r="BD172" s="7" t="s">
        <v>4</v>
      </c>
      <c r="BE172" s="7" t="s">
        <v>5</v>
      </c>
      <c r="BF172" s="7" t="s">
        <v>6</v>
      </c>
      <c r="BG172" s="7" t="s">
        <v>7</v>
      </c>
      <c r="BH172" s="7" t="s">
        <v>8</v>
      </c>
      <c r="BI172" s="7" t="s">
        <v>9</v>
      </c>
      <c r="BJ172" s="7" t="s">
        <v>10</v>
      </c>
      <c r="BK172" s="7" t="s">
        <v>11</v>
      </c>
      <c r="BL172" s="7" t="s">
        <v>12</v>
      </c>
      <c r="BM172" s="7" t="s">
        <v>13</v>
      </c>
      <c r="BN172" s="7" t="s">
        <v>40</v>
      </c>
      <c r="BO172" s="7" t="s">
        <v>14</v>
      </c>
      <c r="BP172" s="7" t="s">
        <v>42</v>
      </c>
      <c r="BQ172" s="7" t="s">
        <v>15</v>
      </c>
      <c r="BR172" s="7" t="s">
        <v>41</v>
      </c>
      <c r="BS172" s="7" t="s">
        <v>16</v>
      </c>
      <c r="BV172" s="20" t="s">
        <v>25</v>
      </c>
      <c r="BW172" s="7" t="s">
        <v>0</v>
      </c>
      <c r="BX172" s="7" t="s">
        <v>1</v>
      </c>
      <c r="BY172" s="7" t="s">
        <v>2</v>
      </c>
      <c r="BZ172" s="7" t="s">
        <v>3</v>
      </c>
      <c r="CA172" s="7" t="s">
        <v>4</v>
      </c>
      <c r="CB172" s="7" t="s">
        <v>5</v>
      </c>
      <c r="CC172" s="7" t="s">
        <v>6</v>
      </c>
      <c r="CD172" s="7" t="s">
        <v>7</v>
      </c>
      <c r="CE172" s="7" t="s">
        <v>8</v>
      </c>
      <c r="CF172" s="7" t="s">
        <v>9</v>
      </c>
      <c r="CG172" s="7" t="s">
        <v>10</v>
      </c>
      <c r="CH172" s="7" t="s">
        <v>11</v>
      </c>
      <c r="CI172" s="7" t="s">
        <v>12</v>
      </c>
      <c r="CJ172" s="7" t="s">
        <v>13</v>
      </c>
      <c r="CK172" s="7" t="s">
        <v>40</v>
      </c>
      <c r="CL172" s="7" t="s">
        <v>14</v>
      </c>
      <c r="CM172" s="7" t="s">
        <v>42</v>
      </c>
      <c r="CN172" s="7" t="s">
        <v>15</v>
      </c>
      <c r="CO172" s="7" t="s">
        <v>41</v>
      </c>
      <c r="CP172" s="7" t="s">
        <v>16</v>
      </c>
    </row>
    <row r="173" spans="2:94" x14ac:dyDescent="0.25">
      <c r="B173" s="21" t="s">
        <v>35</v>
      </c>
      <c r="C173" s="27">
        <f>COUNTIFS(C123:C160, "&gt;=2",C123:C160, "&lt;=5,4")</f>
        <v>2</v>
      </c>
      <c r="D173" s="27">
        <f t="shared" ref="D173:V173" si="301">COUNTIFS(D123:D160, "&gt;=2",D123:D160, "&lt;=5,4")</f>
        <v>1</v>
      </c>
      <c r="E173" s="27">
        <f t="shared" si="301"/>
        <v>0</v>
      </c>
      <c r="F173" s="27">
        <f t="shared" si="301"/>
        <v>2</v>
      </c>
      <c r="G173" s="27">
        <f t="shared" si="301"/>
        <v>4</v>
      </c>
      <c r="H173" s="27">
        <f t="shared" si="301"/>
        <v>4</v>
      </c>
      <c r="I173" s="27">
        <f t="shared" si="301"/>
        <v>3</v>
      </c>
      <c r="J173" s="27">
        <f t="shared" si="301"/>
        <v>0</v>
      </c>
      <c r="K173" s="27">
        <f t="shared" si="301"/>
        <v>0</v>
      </c>
      <c r="L173" s="27">
        <f t="shared" si="301"/>
        <v>2</v>
      </c>
      <c r="M173" s="27">
        <f t="shared" si="301"/>
        <v>3</v>
      </c>
      <c r="N173" s="27">
        <f t="shared" si="301"/>
        <v>2</v>
      </c>
      <c r="O173" s="27">
        <f t="shared" si="301"/>
        <v>6</v>
      </c>
      <c r="P173" s="27">
        <f t="shared" si="301"/>
        <v>0</v>
      </c>
      <c r="Q173" s="27">
        <f t="shared" si="301"/>
        <v>0</v>
      </c>
      <c r="R173" s="27">
        <f t="shared" si="301"/>
        <v>2</v>
      </c>
      <c r="S173" s="27">
        <f t="shared" si="301"/>
        <v>4</v>
      </c>
      <c r="T173" s="27">
        <f t="shared" si="301"/>
        <v>3</v>
      </c>
      <c r="U173" s="27">
        <f t="shared" si="301"/>
        <v>3</v>
      </c>
      <c r="V173" s="27">
        <f t="shared" si="301"/>
        <v>2</v>
      </c>
      <c r="AB173" s="21" t="s">
        <v>35</v>
      </c>
      <c r="AC173" s="27">
        <f>COUNTIFS(AC123:AC160, "&gt;=2",AC123:AC160, "&lt;=5,4")</f>
        <v>0</v>
      </c>
      <c r="AD173" s="27">
        <f t="shared" ref="AD173:AV173" si="302">COUNTIFS(AD123:AD160, "&gt;=2",AD123:AD160, "&lt;=5,4")</f>
        <v>0</v>
      </c>
      <c r="AE173" s="27">
        <f t="shared" si="302"/>
        <v>0</v>
      </c>
      <c r="AF173" s="27">
        <f t="shared" si="302"/>
        <v>0</v>
      </c>
      <c r="AG173" s="27">
        <f t="shared" si="302"/>
        <v>0</v>
      </c>
      <c r="AH173" s="27">
        <f t="shared" si="302"/>
        <v>1</v>
      </c>
      <c r="AI173" s="27">
        <f t="shared" si="302"/>
        <v>0</v>
      </c>
      <c r="AJ173" s="27">
        <f t="shared" si="302"/>
        <v>0</v>
      </c>
      <c r="AK173" s="27">
        <f t="shared" si="302"/>
        <v>0</v>
      </c>
      <c r="AL173" s="27">
        <f t="shared" si="302"/>
        <v>0</v>
      </c>
      <c r="AM173" s="27">
        <f t="shared" si="302"/>
        <v>0</v>
      </c>
      <c r="AN173" s="27">
        <f t="shared" si="302"/>
        <v>0</v>
      </c>
      <c r="AO173" s="27">
        <f t="shared" si="302"/>
        <v>0</v>
      </c>
      <c r="AP173" s="27">
        <f t="shared" si="302"/>
        <v>0</v>
      </c>
      <c r="AQ173" s="27">
        <f t="shared" si="302"/>
        <v>0</v>
      </c>
      <c r="AR173" s="27">
        <f t="shared" si="302"/>
        <v>0</v>
      </c>
      <c r="AS173" s="27">
        <f t="shared" si="302"/>
        <v>0</v>
      </c>
      <c r="AT173" s="27">
        <f t="shared" si="302"/>
        <v>0</v>
      </c>
      <c r="AU173" s="27">
        <f t="shared" si="302"/>
        <v>0</v>
      </c>
      <c r="AV173" s="27">
        <f t="shared" si="302"/>
        <v>0</v>
      </c>
      <c r="AY173" s="21" t="s">
        <v>35</v>
      </c>
      <c r="AZ173" s="7" t="s">
        <v>0</v>
      </c>
      <c r="BA173" s="27">
        <f t="shared" ref="BA173:BS173" si="303">COUNTIFS(BA123:BA160, "&gt;=2",BA123:BA160, "&lt;=5,4")</f>
        <v>0</v>
      </c>
      <c r="BB173" s="27">
        <f t="shared" si="303"/>
        <v>0</v>
      </c>
      <c r="BC173" s="27">
        <f t="shared" si="303"/>
        <v>0</v>
      </c>
      <c r="BD173" s="27">
        <f t="shared" si="303"/>
        <v>0</v>
      </c>
      <c r="BE173" s="27">
        <f t="shared" si="303"/>
        <v>0</v>
      </c>
      <c r="BF173" s="27">
        <f t="shared" si="303"/>
        <v>1</v>
      </c>
      <c r="BG173" s="27">
        <f t="shared" si="303"/>
        <v>0</v>
      </c>
      <c r="BH173" s="27">
        <f t="shared" si="303"/>
        <v>0</v>
      </c>
      <c r="BI173" s="27">
        <f t="shared" si="303"/>
        <v>0</v>
      </c>
      <c r="BJ173" s="27">
        <f t="shared" si="303"/>
        <v>1</v>
      </c>
      <c r="BK173" s="27">
        <f t="shared" si="303"/>
        <v>1</v>
      </c>
      <c r="BL173" s="27">
        <f t="shared" si="303"/>
        <v>1</v>
      </c>
      <c r="BM173" s="27">
        <f t="shared" si="303"/>
        <v>0</v>
      </c>
      <c r="BN173" s="27">
        <f t="shared" si="303"/>
        <v>0</v>
      </c>
      <c r="BO173" s="27">
        <f t="shared" si="303"/>
        <v>1</v>
      </c>
      <c r="BP173" s="27">
        <f t="shared" si="303"/>
        <v>1</v>
      </c>
      <c r="BQ173" s="27">
        <f t="shared" si="303"/>
        <v>0</v>
      </c>
      <c r="BR173" s="27">
        <f t="shared" si="303"/>
        <v>1</v>
      </c>
      <c r="BS173" s="27">
        <f t="shared" si="303"/>
        <v>1</v>
      </c>
      <c r="BV173" s="21" t="s">
        <v>35</v>
      </c>
      <c r="BW173" s="27">
        <f>COUNTIFS(BW123:BW160, "&gt;=2",BW123:BW160, "&lt;=5,4")</f>
        <v>2</v>
      </c>
      <c r="BX173" s="27">
        <f t="shared" ref="BX173:CP173" si="304">COUNTIFS(BX123:BX160, "&gt;=2",BX123:BX160, "&lt;=5,4")</f>
        <v>1</v>
      </c>
      <c r="BY173" s="27">
        <f t="shared" si="304"/>
        <v>0</v>
      </c>
      <c r="BZ173" s="27">
        <f t="shared" si="304"/>
        <v>2</v>
      </c>
      <c r="CA173" s="27">
        <f t="shared" si="304"/>
        <v>4</v>
      </c>
      <c r="CB173" s="27">
        <f t="shared" si="304"/>
        <v>3</v>
      </c>
      <c r="CC173" s="27">
        <f t="shared" si="304"/>
        <v>2</v>
      </c>
      <c r="CD173" s="27">
        <f t="shared" si="304"/>
        <v>0</v>
      </c>
      <c r="CE173" s="27">
        <f t="shared" si="304"/>
        <v>0</v>
      </c>
      <c r="CF173" s="27">
        <f t="shared" si="304"/>
        <v>2</v>
      </c>
      <c r="CG173" s="27">
        <f t="shared" si="304"/>
        <v>2</v>
      </c>
      <c r="CH173" s="27">
        <f t="shared" si="304"/>
        <v>1</v>
      </c>
      <c r="CI173" s="27">
        <f t="shared" si="304"/>
        <v>5</v>
      </c>
      <c r="CJ173" s="27">
        <f t="shared" si="304"/>
        <v>0</v>
      </c>
      <c r="CK173" s="27">
        <f t="shared" si="304"/>
        <v>0</v>
      </c>
      <c r="CL173" s="27">
        <f t="shared" si="304"/>
        <v>1</v>
      </c>
      <c r="CM173" s="27">
        <f t="shared" si="304"/>
        <v>3</v>
      </c>
      <c r="CN173" s="27">
        <f t="shared" si="304"/>
        <v>3</v>
      </c>
      <c r="CO173" s="27">
        <f t="shared" si="304"/>
        <v>2</v>
      </c>
      <c r="CP173" s="27">
        <f t="shared" si="304"/>
        <v>1</v>
      </c>
    </row>
    <row r="174" spans="2:94" x14ac:dyDescent="0.25">
      <c r="B174" s="22">
        <v>5.5</v>
      </c>
      <c r="C174" s="28">
        <f>COUNTIFS(C123:C160, "=5,5")</f>
        <v>0</v>
      </c>
      <c r="D174" s="28">
        <f t="shared" ref="D174:V174" si="305">COUNTIFS(D123:D160, "=5,5")</f>
        <v>3</v>
      </c>
      <c r="E174" s="28">
        <f t="shared" si="305"/>
        <v>3</v>
      </c>
      <c r="F174" s="28">
        <f t="shared" si="305"/>
        <v>2</v>
      </c>
      <c r="G174" s="28">
        <f t="shared" si="305"/>
        <v>1</v>
      </c>
      <c r="H174" s="28">
        <f t="shared" si="305"/>
        <v>4</v>
      </c>
      <c r="I174" s="28">
        <f t="shared" si="305"/>
        <v>2</v>
      </c>
      <c r="J174" s="28">
        <f t="shared" si="305"/>
        <v>5</v>
      </c>
      <c r="K174" s="28">
        <f t="shared" si="305"/>
        <v>2</v>
      </c>
      <c r="L174" s="28">
        <f t="shared" si="305"/>
        <v>1</v>
      </c>
      <c r="M174" s="28">
        <f t="shared" si="305"/>
        <v>2</v>
      </c>
      <c r="N174" s="28">
        <f t="shared" si="305"/>
        <v>0</v>
      </c>
      <c r="O174" s="28">
        <f t="shared" si="305"/>
        <v>1</v>
      </c>
      <c r="P174" s="28">
        <f t="shared" si="305"/>
        <v>2</v>
      </c>
      <c r="Q174" s="28">
        <f t="shared" si="305"/>
        <v>3</v>
      </c>
      <c r="R174" s="28">
        <f t="shared" si="305"/>
        <v>3</v>
      </c>
      <c r="S174" s="28">
        <f t="shared" si="305"/>
        <v>4</v>
      </c>
      <c r="T174" s="28">
        <f t="shared" si="305"/>
        <v>1</v>
      </c>
      <c r="U174" s="28">
        <f t="shared" si="305"/>
        <v>0</v>
      </c>
      <c r="V174" s="28">
        <f t="shared" si="305"/>
        <v>2</v>
      </c>
      <c r="AB174" s="22">
        <v>5.5</v>
      </c>
      <c r="AC174" s="28">
        <f>COUNTIFS(AC123:AC160, "=5,5")</f>
        <v>0</v>
      </c>
      <c r="AD174" s="28">
        <f t="shared" ref="AD174:AV174" si="306">COUNTIFS(AD123:AD160, "=5,5")</f>
        <v>0</v>
      </c>
      <c r="AE174" s="28">
        <f t="shared" si="306"/>
        <v>0</v>
      </c>
      <c r="AF174" s="28">
        <f t="shared" si="306"/>
        <v>0</v>
      </c>
      <c r="AG174" s="28">
        <f t="shared" si="306"/>
        <v>0</v>
      </c>
      <c r="AH174" s="28">
        <f t="shared" si="306"/>
        <v>1</v>
      </c>
      <c r="AI174" s="28">
        <f t="shared" si="306"/>
        <v>0</v>
      </c>
      <c r="AJ174" s="28">
        <f t="shared" si="306"/>
        <v>1</v>
      </c>
      <c r="AK174" s="28">
        <f t="shared" si="306"/>
        <v>0</v>
      </c>
      <c r="AL174" s="28">
        <f t="shared" si="306"/>
        <v>0</v>
      </c>
      <c r="AM174" s="28">
        <f t="shared" si="306"/>
        <v>0</v>
      </c>
      <c r="AN174" s="28">
        <f t="shared" si="306"/>
        <v>0</v>
      </c>
      <c r="AO174" s="28">
        <f t="shared" si="306"/>
        <v>0</v>
      </c>
      <c r="AP174" s="28">
        <f t="shared" si="306"/>
        <v>0</v>
      </c>
      <c r="AQ174" s="28">
        <f t="shared" si="306"/>
        <v>0</v>
      </c>
      <c r="AR174" s="28">
        <f t="shared" si="306"/>
        <v>0</v>
      </c>
      <c r="AS174" s="28">
        <f t="shared" si="306"/>
        <v>1</v>
      </c>
      <c r="AT174" s="28">
        <f t="shared" si="306"/>
        <v>0</v>
      </c>
      <c r="AU174" s="28">
        <f t="shared" si="306"/>
        <v>0</v>
      </c>
      <c r="AV174" s="28">
        <f t="shared" si="306"/>
        <v>0</v>
      </c>
      <c r="AY174" s="22">
        <v>5.5</v>
      </c>
      <c r="AZ174" s="27">
        <f>COUNTIFS(AZ124:AZ161, "&gt;=2",AZ124:AZ161, "&lt;=5,4")</f>
        <v>0</v>
      </c>
      <c r="BA174" s="28">
        <f t="shared" ref="BA174:BS174" si="307">COUNTIFS(BA123:BA160, "=5,5")</f>
        <v>1</v>
      </c>
      <c r="BB174" s="28">
        <f t="shared" si="307"/>
        <v>0</v>
      </c>
      <c r="BC174" s="28">
        <f t="shared" si="307"/>
        <v>0</v>
      </c>
      <c r="BD174" s="28">
        <f t="shared" si="307"/>
        <v>0</v>
      </c>
      <c r="BE174" s="28">
        <f t="shared" si="307"/>
        <v>1</v>
      </c>
      <c r="BF174" s="28">
        <f t="shared" si="307"/>
        <v>0</v>
      </c>
      <c r="BG174" s="28">
        <f t="shared" si="307"/>
        <v>0</v>
      </c>
      <c r="BH174" s="28">
        <f t="shared" si="307"/>
        <v>1</v>
      </c>
      <c r="BI174" s="28">
        <f t="shared" si="307"/>
        <v>0</v>
      </c>
      <c r="BJ174" s="28">
        <f t="shared" si="307"/>
        <v>2</v>
      </c>
      <c r="BK174" s="28">
        <f t="shared" si="307"/>
        <v>0</v>
      </c>
      <c r="BL174" s="28">
        <f t="shared" si="307"/>
        <v>0</v>
      </c>
      <c r="BM174" s="28">
        <f t="shared" si="307"/>
        <v>0</v>
      </c>
      <c r="BN174" s="28">
        <f t="shared" si="307"/>
        <v>1</v>
      </c>
      <c r="BO174" s="28">
        <f t="shared" si="307"/>
        <v>1</v>
      </c>
      <c r="BP174" s="28">
        <f t="shared" si="307"/>
        <v>0</v>
      </c>
      <c r="BQ174" s="28">
        <f t="shared" si="307"/>
        <v>0</v>
      </c>
      <c r="BR174" s="28">
        <f t="shared" si="307"/>
        <v>0</v>
      </c>
      <c r="BS174" s="28">
        <f t="shared" si="307"/>
        <v>0</v>
      </c>
      <c r="BV174" s="22">
        <v>5.5</v>
      </c>
      <c r="BW174" s="28">
        <f>COUNTIFS(BW123:BW160, "=5,5")</f>
        <v>0</v>
      </c>
      <c r="BX174" s="28">
        <f t="shared" ref="BX174:CP174" si="308">COUNTIFS(BX123:BX160, "=5,5")</f>
        <v>2</v>
      </c>
      <c r="BY174" s="28">
        <f t="shared" si="308"/>
        <v>3</v>
      </c>
      <c r="BZ174" s="28">
        <f t="shared" si="308"/>
        <v>2</v>
      </c>
      <c r="CA174" s="28">
        <f t="shared" si="308"/>
        <v>1</v>
      </c>
      <c r="CB174" s="28">
        <f t="shared" si="308"/>
        <v>2</v>
      </c>
      <c r="CC174" s="28">
        <f t="shared" si="308"/>
        <v>2</v>
      </c>
      <c r="CD174" s="28">
        <f t="shared" si="308"/>
        <v>4</v>
      </c>
      <c r="CE174" s="28">
        <f t="shared" si="308"/>
        <v>1</v>
      </c>
      <c r="CF174" s="28">
        <f t="shared" si="308"/>
        <v>1</v>
      </c>
      <c r="CG174" s="28">
        <f t="shared" si="308"/>
        <v>0</v>
      </c>
      <c r="CH174" s="28">
        <f t="shared" si="308"/>
        <v>0</v>
      </c>
      <c r="CI174" s="28">
        <f t="shared" si="308"/>
        <v>1</v>
      </c>
      <c r="CJ174" s="28">
        <f t="shared" si="308"/>
        <v>2</v>
      </c>
      <c r="CK174" s="28">
        <f t="shared" si="308"/>
        <v>2</v>
      </c>
      <c r="CL174" s="28">
        <f t="shared" si="308"/>
        <v>2</v>
      </c>
      <c r="CM174" s="28">
        <f t="shared" si="308"/>
        <v>3</v>
      </c>
      <c r="CN174" s="28">
        <f t="shared" si="308"/>
        <v>1</v>
      </c>
      <c r="CO174" s="28">
        <f t="shared" si="308"/>
        <v>0</v>
      </c>
      <c r="CP174" s="28">
        <f t="shared" si="308"/>
        <v>2</v>
      </c>
    </row>
    <row r="175" spans="2:94" x14ac:dyDescent="0.25">
      <c r="B175" s="23">
        <v>6</v>
      </c>
      <c r="C175" s="28">
        <f>COUNTIFS(C123:C160, "=6")</f>
        <v>9</v>
      </c>
      <c r="D175" s="28">
        <f t="shared" ref="D175:V175" si="309">COUNTIFS(D123:D160, "=6")</f>
        <v>5</v>
      </c>
      <c r="E175" s="28">
        <f t="shared" si="309"/>
        <v>7</v>
      </c>
      <c r="F175" s="28">
        <f t="shared" si="309"/>
        <v>10</v>
      </c>
      <c r="G175" s="28">
        <f t="shared" si="309"/>
        <v>8</v>
      </c>
      <c r="H175" s="28">
        <f t="shared" si="309"/>
        <v>7</v>
      </c>
      <c r="I175" s="28">
        <f t="shared" si="309"/>
        <v>3</v>
      </c>
      <c r="J175" s="28">
        <f t="shared" si="309"/>
        <v>3</v>
      </c>
      <c r="K175" s="28">
        <f t="shared" si="309"/>
        <v>10</v>
      </c>
      <c r="L175" s="28">
        <f t="shared" si="309"/>
        <v>5</v>
      </c>
      <c r="M175" s="28">
        <f t="shared" si="309"/>
        <v>10</v>
      </c>
      <c r="N175" s="28">
        <f t="shared" si="309"/>
        <v>9</v>
      </c>
      <c r="O175" s="28">
        <f t="shared" si="309"/>
        <v>7</v>
      </c>
      <c r="P175" s="28">
        <f t="shared" si="309"/>
        <v>10</v>
      </c>
      <c r="Q175" s="28">
        <f t="shared" si="309"/>
        <v>7</v>
      </c>
      <c r="R175" s="28">
        <f t="shared" si="309"/>
        <v>10</v>
      </c>
      <c r="S175" s="28">
        <f t="shared" si="309"/>
        <v>5</v>
      </c>
      <c r="T175" s="28">
        <f t="shared" si="309"/>
        <v>8</v>
      </c>
      <c r="U175" s="28">
        <f t="shared" si="309"/>
        <v>8</v>
      </c>
      <c r="V175" s="28">
        <f t="shared" si="309"/>
        <v>6</v>
      </c>
      <c r="AB175" s="23">
        <v>6</v>
      </c>
      <c r="AC175" s="28">
        <f>COUNTIFS(AC123:AC160, "=6")</f>
        <v>2</v>
      </c>
      <c r="AD175" s="28">
        <f t="shared" ref="AD175:AV175" si="310">COUNTIFS(AD123:AD160, "=6")</f>
        <v>0</v>
      </c>
      <c r="AE175" s="28">
        <f t="shared" si="310"/>
        <v>2</v>
      </c>
      <c r="AF175" s="28">
        <f t="shared" si="310"/>
        <v>2</v>
      </c>
      <c r="AG175" s="28">
        <f t="shared" si="310"/>
        <v>3</v>
      </c>
      <c r="AH175" s="28">
        <f t="shared" si="310"/>
        <v>5</v>
      </c>
      <c r="AI175" s="28">
        <f t="shared" si="310"/>
        <v>0</v>
      </c>
      <c r="AJ175" s="28">
        <f t="shared" si="310"/>
        <v>0</v>
      </c>
      <c r="AK175" s="28">
        <f t="shared" si="310"/>
        <v>7</v>
      </c>
      <c r="AL175" s="28">
        <f t="shared" si="310"/>
        <v>0</v>
      </c>
      <c r="AM175" s="28">
        <f t="shared" si="310"/>
        <v>6</v>
      </c>
      <c r="AN175" s="28">
        <f t="shared" si="310"/>
        <v>4</v>
      </c>
      <c r="AO175" s="28">
        <f t="shared" si="310"/>
        <v>1</v>
      </c>
      <c r="AP175" s="28">
        <f t="shared" si="310"/>
        <v>2</v>
      </c>
      <c r="AQ175" s="28">
        <f t="shared" si="310"/>
        <v>0</v>
      </c>
      <c r="AR175" s="28">
        <f t="shared" si="310"/>
        <v>5</v>
      </c>
      <c r="AS175" s="28">
        <f t="shared" si="310"/>
        <v>0</v>
      </c>
      <c r="AT175" s="28">
        <f t="shared" si="310"/>
        <v>2</v>
      </c>
      <c r="AU175" s="28">
        <f t="shared" si="310"/>
        <v>0</v>
      </c>
      <c r="AV175" s="28">
        <f t="shared" si="310"/>
        <v>4</v>
      </c>
      <c r="AY175" s="23">
        <v>6</v>
      </c>
      <c r="AZ175" s="28">
        <f>COUNTIFS(AZ124:AZ161, "=5,5")</f>
        <v>0</v>
      </c>
      <c r="BA175" s="28">
        <f t="shared" ref="BA175:BS175" si="311">COUNTIFS(BA123:BA160, "=6")</f>
        <v>0</v>
      </c>
      <c r="BB175" s="28">
        <f t="shared" si="311"/>
        <v>2</v>
      </c>
      <c r="BC175" s="28">
        <f t="shared" si="311"/>
        <v>4</v>
      </c>
      <c r="BD175" s="28">
        <f t="shared" si="311"/>
        <v>1</v>
      </c>
      <c r="BE175" s="28">
        <f t="shared" si="311"/>
        <v>1</v>
      </c>
      <c r="BF175" s="28">
        <f t="shared" si="311"/>
        <v>1</v>
      </c>
      <c r="BG175" s="28">
        <f t="shared" si="311"/>
        <v>0</v>
      </c>
      <c r="BH175" s="28">
        <f t="shared" si="311"/>
        <v>2</v>
      </c>
      <c r="BI175" s="28">
        <f t="shared" si="311"/>
        <v>2</v>
      </c>
      <c r="BJ175" s="28">
        <f t="shared" si="311"/>
        <v>2</v>
      </c>
      <c r="BK175" s="28">
        <f t="shared" si="311"/>
        <v>1</v>
      </c>
      <c r="BL175" s="28">
        <f t="shared" si="311"/>
        <v>3</v>
      </c>
      <c r="BM175" s="28">
        <f t="shared" si="311"/>
        <v>3</v>
      </c>
      <c r="BN175" s="28">
        <f t="shared" si="311"/>
        <v>0</v>
      </c>
      <c r="BO175" s="28">
        <f t="shared" si="311"/>
        <v>1</v>
      </c>
      <c r="BP175" s="28">
        <f t="shared" si="311"/>
        <v>4</v>
      </c>
      <c r="BQ175" s="28">
        <f t="shared" si="311"/>
        <v>1</v>
      </c>
      <c r="BR175" s="28">
        <f t="shared" si="311"/>
        <v>3</v>
      </c>
      <c r="BS175" s="28">
        <f t="shared" si="311"/>
        <v>1</v>
      </c>
      <c r="BV175" s="23">
        <v>6</v>
      </c>
      <c r="BW175" s="28">
        <f>COUNTIFS(BW123:BW160, "=6")</f>
        <v>6</v>
      </c>
      <c r="BX175" s="28">
        <f t="shared" ref="BX175:CP175" si="312">COUNTIFS(BX123:BX160, "=6")</f>
        <v>5</v>
      </c>
      <c r="BY175" s="28">
        <f t="shared" si="312"/>
        <v>3</v>
      </c>
      <c r="BZ175" s="28">
        <f t="shared" si="312"/>
        <v>4</v>
      </c>
      <c r="CA175" s="28">
        <f t="shared" si="312"/>
        <v>4</v>
      </c>
      <c r="CB175" s="28">
        <f t="shared" si="312"/>
        <v>1</v>
      </c>
      <c r="CC175" s="28">
        <f t="shared" si="312"/>
        <v>2</v>
      </c>
      <c r="CD175" s="28">
        <f t="shared" si="312"/>
        <v>3</v>
      </c>
      <c r="CE175" s="28">
        <f t="shared" si="312"/>
        <v>1</v>
      </c>
      <c r="CF175" s="28">
        <f t="shared" si="312"/>
        <v>3</v>
      </c>
      <c r="CG175" s="28">
        <f t="shared" si="312"/>
        <v>2</v>
      </c>
      <c r="CH175" s="28">
        <f t="shared" si="312"/>
        <v>4</v>
      </c>
      <c r="CI175" s="28">
        <f t="shared" si="312"/>
        <v>3</v>
      </c>
      <c r="CJ175" s="28">
        <f t="shared" si="312"/>
        <v>5</v>
      </c>
      <c r="CK175" s="28">
        <f t="shared" si="312"/>
        <v>7</v>
      </c>
      <c r="CL175" s="28">
        <f t="shared" si="312"/>
        <v>4</v>
      </c>
      <c r="CM175" s="28">
        <f t="shared" si="312"/>
        <v>1</v>
      </c>
      <c r="CN175" s="28">
        <f t="shared" si="312"/>
        <v>5</v>
      </c>
      <c r="CO175" s="28">
        <f t="shared" si="312"/>
        <v>5</v>
      </c>
      <c r="CP175" s="28">
        <f t="shared" si="312"/>
        <v>1</v>
      </c>
    </row>
    <row r="176" spans="2:94" x14ac:dyDescent="0.25">
      <c r="B176" s="24">
        <v>6.5</v>
      </c>
      <c r="C176" s="28">
        <f>COUNTIFS(C123:C160, "=6,5")</f>
        <v>5</v>
      </c>
      <c r="D176" s="28">
        <f t="shared" ref="D176:V176" si="313">COUNTIFS(D123:D160, "=6,5")</f>
        <v>5</v>
      </c>
      <c r="E176" s="28">
        <f t="shared" si="313"/>
        <v>7</v>
      </c>
      <c r="F176" s="28">
        <f t="shared" si="313"/>
        <v>4</v>
      </c>
      <c r="G176" s="28">
        <f t="shared" si="313"/>
        <v>2</v>
      </c>
      <c r="H176" s="28">
        <f t="shared" si="313"/>
        <v>1</v>
      </c>
      <c r="I176" s="28">
        <f t="shared" si="313"/>
        <v>6</v>
      </c>
      <c r="J176" s="28">
        <f t="shared" si="313"/>
        <v>4</v>
      </c>
      <c r="K176" s="28">
        <f t="shared" si="313"/>
        <v>4</v>
      </c>
      <c r="L176" s="28">
        <f t="shared" si="313"/>
        <v>8</v>
      </c>
      <c r="M176" s="28">
        <f t="shared" si="313"/>
        <v>1</v>
      </c>
      <c r="N176" s="28">
        <f t="shared" si="313"/>
        <v>7</v>
      </c>
      <c r="O176" s="28">
        <f t="shared" si="313"/>
        <v>3</v>
      </c>
      <c r="P176" s="28">
        <f t="shared" si="313"/>
        <v>5</v>
      </c>
      <c r="Q176" s="28">
        <f t="shared" si="313"/>
        <v>2</v>
      </c>
      <c r="R176" s="28">
        <f t="shared" si="313"/>
        <v>4</v>
      </c>
      <c r="S176" s="28">
        <f t="shared" si="313"/>
        <v>5</v>
      </c>
      <c r="T176" s="28">
        <f t="shared" si="313"/>
        <v>4</v>
      </c>
      <c r="U176" s="28">
        <f t="shared" si="313"/>
        <v>5</v>
      </c>
      <c r="V176" s="28">
        <f t="shared" si="313"/>
        <v>8</v>
      </c>
      <c r="AB176" s="24">
        <v>6.5</v>
      </c>
      <c r="AC176" s="28">
        <f>COUNTIFS(AC123:AC160, "=6,5")</f>
        <v>3</v>
      </c>
      <c r="AD176" s="28">
        <f t="shared" ref="AD176:AV176" si="314">COUNTIFS(AD123:AD160, "=6,5")</f>
        <v>2</v>
      </c>
      <c r="AE176" s="28">
        <f t="shared" si="314"/>
        <v>2</v>
      </c>
      <c r="AF176" s="28">
        <f t="shared" si="314"/>
        <v>1</v>
      </c>
      <c r="AG176" s="28">
        <f t="shared" si="314"/>
        <v>0</v>
      </c>
      <c r="AH176" s="28">
        <f t="shared" si="314"/>
        <v>0</v>
      </c>
      <c r="AI176" s="28">
        <f t="shared" si="314"/>
        <v>1</v>
      </c>
      <c r="AJ176" s="28">
        <f t="shared" si="314"/>
        <v>2</v>
      </c>
      <c r="AK176" s="28">
        <f t="shared" si="314"/>
        <v>3</v>
      </c>
      <c r="AL176" s="28">
        <f t="shared" si="314"/>
        <v>3</v>
      </c>
      <c r="AM176" s="28">
        <f t="shared" si="314"/>
        <v>1</v>
      </c>
      <c r="AN176" s="28">
        <f t="shared" si="314"/>
        <v>4</v>
      </c>
      <c r="AO176" s="28">
        <f t="shared" si="314"/>
        <v>0</v>
      </c>
      <c r="AP176" s="28">
        <f t="shared" si="314"/>
        <v>0</v>
      </c>
      <c r="AQ176" s="28">
        <f t="shared" si="314"/>
        <v>0</v>
      </c>
      <c r="AR176" s="28">
        <f t="shared" si="314"/>
        <v>3</v>
      </c>
      <c r="AS176" s="28">
        <f t="shared" si="314"/>
        <v>2</v>
      </c>
      <c r="AT176" s="28">
        <f t="shared" si="314"/>
        <v>0</v>
      </c>
      <c r="AU176" s="28">
        <f t="shared" si="314"/>
        <v>2</v>
      </c>
      <c r="AV176" s="28">
        <f t="shared" si="314"/>
        <v>3</v>
      </c>
      <c r="AY176" s="24">
        <v>6.5</v>
      </c>
      <c r="AZ176" s="28">
        <f>COUNTIFS(AZ124:AZ161, "=6")</f>
        <v>1</v>
      </c>
      <c r="BA176" s="28">
        <f t="shared" ref="BA176:BS176" si="315">COUNTIFS(BA123:BA160, "=6,5")</f>
        <v>1</v>
      </c>
      <c r="BB176" s="28">
        <f t="shared" si="315"/>
        <v>4</v>
      </c>
      <c r="BC176" s="28">
        <f t="shared" si="315"/>
        <v>2</v>
      </c>
      <c r="BD176" s="28">
        <f t="shared" si="315"/>
        <v>0</v>
      </c>
      <c r="BE176" s="28">
        <f t="shared" si="315"/>
        <v>0</v>
      </c>
      <c r="BF176" s="28">
        <f t="shared" si="315"/>
        <v>3</v>
      </c>
      <c r="BG176" s="28">
        <f t="shared" si="315"/>
        <v>0</v>
      </c>
      <c r="BH176" s="28">
        <f t="shared" si="315"/>
        <v>0</v>
      </c>
      <c r="BI176" s="28">
        <f t="shared" si="315"/>
        <v>2</v>
      </c>
      <c r="BJ176" s="28">
        <f t="shared" si="315"/>
        <v>0</v>
      </c>
      <c r="BK176" s="28">
        <f t="shared" si="315"/>
        <v>3</v>
      </c>
      <c r="BL176" s="28">
        <f t="shared" si="315"/>
        <v>1</v>
      </c>
      <c r="BM176" s="28">
        <f t="shared" si="315"/>
        <v>1</v>
      </c>
      <c r="BN176" s="28">
        <f t="shared" si="315"/>
        <v>1</v>
      </c>
      <c r="BO176" s="28">
        <f t="shared" si="315"/>
        <v>0</v>
      </c>
      <c r="BP176" s="28">
        <f t="shared" si="315"/>
        <v>1</v>
      </c>
      <c r="BQ176" s="28">
        <f t="shared" si="315"/>
        <v>2</v>
      </c>
      <c r="BR176" s="28">
        <f t="shared" si="315"/>
        <v>3</v>
      </c>
      <c r="BS176" s="28">
        <f t="shared" si="315"/>
        <v>3</v>
      </c>
      <c r="BV176" s="24">
        <v>6.5</v>
      </c>
      <c r="BW176" s="28">
        <f>COUNTIFS(BW123:BW160, "=6,5")</f>
        <v>2</v>
      </c>
      <c r="BX176" s="28">
        <f t="shared" ref="BX176:CP176" si="316">COUNTIFS(BX123:BX160, "=6,5")</f>
        <v>2</v>
      </c>
      <c r="BY176" s="28">
        <f t="shared" si="316"/>
        <v>1</v>
      </c>
      <c r="BZ176" s="28">
        <f t="shared" si="316"/>
        <v>1</v>
      </c>
      <c r="CA176" s="28">
        <f t="shared" si="316"/>
        <v>2</v>
      </c>
      <c r="CB176" s="28">
        <f t="shared" si="316"/>
        <v>1</v>
      </c>
      <c r="CC176" s="28">
        <f t="shared" si="316"/>
        <v>2</v>
      </c>
      <c r="CD176" s="28">
        <f t="shared" si="316"/>
        <v>2</v>
      </c>
      <c r="CE176" s="28">
        <f t="shared" si="316"/>
        <v>1</v>
      </c>
      <c r="CF176" s="28">
        <f t="shared" si="316"/>
        <v>3</v>
      </c>
      <c r="CG176" s="28">
        <f t="shared" si="316"/>
        <v>0</v>
      </c>
      <c r="CH176" s="28">
        <f t="shared" si="316"/>
        <v>0</v>
      </c>
      <c r="CI176" s="28">
        <f t="shared" si="316"/>
        <v>2</v>
      </c>
      <c r="CJ176" s="28">
        <f t="shared" si="316"/>
        <v>4</v>
      </c>
      <c r="CK176" s="28">
        <f t="shared" si="316"/>
        <v>1</v>
      </c>
      <c r="CL176" s="28">
        <f t="shared" si="316"/>
        <v>1</v>
      </c>
      <c r="CM176" s="28">
        <f t="shared" si="316"/>
        <v>2</v>
      </c>
      <c r="CN176" s="28">
        <f t="shared" si="316"/>
        <v>2</v>
      </c>
      <c r="CO176" s="28">
        <f t="shared" si="316"/>
        <v>0</v>
      </c>
      <c r="CP176" s="28">
        <f t="shared" si="316"/>
        <v>2</v>
      </c>
    </row>
    <row r="177" spans="2:94" x14ac:dyDescent="0.25">
      <c r="B177" s="25" t="s">
        <v>36</v>
      </c>
      <c r="C177" s="28">
        <f>COUNTIFS(C123:C160, "&gt;=6,6")</f>
        <v>3</v>
      </c>
      <c r="D177" s="28">
        <f t="shared" ref="D177:V177" si="317">COUNTIFS(D123:D160, "&gt;=6,6")</f>
        <v>5</v>
      </c>
      <c r="E177" s="28">
        <f t="shared" si="317"/>
        <v>2</v>
      </c>
      <c r="F177" s="28">
        <f t="shared" si="317"/>
        <v>1</v>
      </c>
      <c r="G177" s="28">
        <f t="shared" si="317"/>
        <v>4</v>
      </c>
      <c r="H177" s="28">
        <f t="shared" si="317"/>
        <v>3</v>
      </c>
      <c r="I177" s="28">
        <f t="shared" si="317"/>
        <v>5</v>
      </c>
      <c r="J177" s="28">
        <f t="shared" si="317"/>
        <v>7</v>
      </c>
      <c r="K177" s="28">
        <f t="shared" si="317"/>
        <v>3</v>
      </c>
      <c r="L177" s="28">
        <f t="shared" si="317"/>
        <v>3</v>
      </c>
      <c r="M177" s="28">
        <f t="shared" si="317"/>
        <v>3</v>
      </c>
      <c r="N177" s="28">
        <f t="shared" si="317"/>
        <v>1</v>
      </c>
      <c r="O177" s="28">
        <f t="shared" si="317"/>
        <v>2</v>
      </c>
      <c r="P177" s="28">
        <f t="shared" si="317"/>
        <v>2</v>
      </c>
      <c r="Q177" s="28">
        <f t="shared" si="317"/>
        <v>7</v>
      </c>
      <c r="R177" s="28">
        <f t="shared" si="317"/>
        <v>0</v>
      </c>
      <c r="S177" s="28">
        <f t="shared" si="317"/>
        <v>1</v>
      </c>
      <c r="T177" s="28">
        <f t="shared" si="317"/>
        <v>3</v>
      </c>
      <c r="U177" s="28">
        <f t="shared" si="317"/>
        <v>3</v>
      </c>
      <c r="V177" s="28">
        <f t="shared" si="317"/>
        <v>1</v>
      </c>
      <c r="AB177" s="25" t="s">
        <v>36</v>
      </c>
      <c r="AC177" s="28">
        <f>COUNTIFS(AC123:AC160, "&gt;=6,6")</f>
        <v>0</v>
      </c>
      <c r="AD177" s="28">
        <f t="shared" ref="AD177:AV177" si="318">COUNTIFS(AD123:AD160, "&gt;=6,6")</f>
        <v>3</v>
      </c>
      <c r="AE177" s="28">
        <f t="shared" si="318"/>
        <v>0</v>
      </c>
      <c r="AF177" s="28">
        <f t="shared" si="318"/>
        <v>0</v>
      </c>
      <c r="AG177" s="28">
        <f t="shared" si="318"/>
        <v>3</v>
      </c>
      <c r="AH177" s="28">
        <f t="shared" si="318"/>
        <v>1</v>
      </c>
      <c r="AI177" s="28">
        <f t="shared" si="318"/>
        <v>2</v>
      </c>
      <c r="AJ177" s="28">
        <f t="shared" si="318"/>
        <v>5</v>
      </c>
      <c r="AK177" s="28">
        <f t="shared" si="318"/>
        <v>3</v>
      </c>
      <c r="AL177" s="28">
        <f t="shared" si="318"/>
        <v>2</v>
      </c>
      <c r="AM177" s="28">
        <f t="shared" si="318"/>
        <v>1</v>
      </c>
      <c r="AN177" s="28">
        <f t="shared" si="318"/>
        <v>1</v>
      </c>
      <c r="AO177" s="28">
        <f t="shared" si="318"/>
        <v>0</v>
      </c>
      <c r="AP177" s="28">
        <f t="shared" si="318"/>
        <v>2</v>
      </c>
      <c r="AQ177" s="28">
        <f t="shared" si="318"/>
        <v>2</v>
      </c>
      <c r="AR177" s="28">
        <f t="shared" si="318"/>
        <v>0</v>
      </c>
      <c r="AS177" s="28">
        <f t="shared" si="318"/>
        <v>0</v>
      </c>
      <c r="AT177" s="28">
        <f t="shared" si="318"/>
        <v>1</v>
      </c>
      <c r="AU177" s="28">
        <f t="shared" si="318"/>
        <v>0</v>
      </c>
      <c r="AV177" s="28">
        <f t="shared" si="318"/>
        <v>0</v>
      </c>
      <c r="AY177" s="25" t="s">
        <v>36</v>
      </c>
      <c r="AZ177" s="28">
        <f>COUNTIFS(AZ124:AZ161, "=6,5")</f>
        <v>0</v>
      </c>
      <c r="BA177" s="28">
        <f t="shared" ref="BA177:BS177" si="319">COUNTIFS(BA123:BA160, "&gt;=6,6")</f>
        <v>1</v>
      </c>
      <c r="BB177" s="28">
        <f t="shared" si="319"/>
        <v>1</v>
      </c>
      <c r="BC177" s="28">
        <f t="shared" si="319"/>
        <v>1</v>
      </c>
      <c r="BD177" s="28">
        <f t="shared" si="319"/>
        <v>0</v>
      </c>
      <c r="BE177" s="28">
        <f t="shared" si="319"/>
        <v>1</v>
      </c>
      <c r="BF177" s="28">
        <f t="shared" si="319"/>
        <v>2</v>
      </c>
      <c r="BG177" s="28">
        <f t="shared" si="319"/>
        <v>2</v>
      </c>
      <c r="BH177" s="28">
        <f t="shared" si="319"/>
        <v>0</v>
      </c>
      <c r="BI177" s="28">
        <f t="shared" si="319"/>
        <v>1</v>
      </c>
      <c r="BJ177" s="28">
        <f t="shared" si="319"/>
        <v>2</v>
      </c>
      <c r="BK177" s="28">
        <f t="shared" si="319"/>
        <v>0</v>
      </c>
      <c r="BL177" s="28">
        <f t="shared" si="319"/>
        <v>2</v>
      </c>
      <c r="BM177" s="28">
        <f t="shared" si="319"/>
        <v>0</v>
      </c>
      <c r="BN177" s="28">
        <f t="shared" si="319"/>
        <v>1</v>
      </c>
      <c r="BO177" s="28">
        <f t="shared" si="319"/>
        <v>0</v>
      </c>
      <c r="BP177" s="28">
        <f t="shared" si="319"/>
        <v>1</v>
      </c>
      <c r="BQ177" s="28">
        <f t="shared" si="319"/>
        <v>1</v>
      </c>
      <c r="BR177" s="28">
        <f t="shared" si="319"/>
        <v>3</v>
      </c>
      <c r="BS177" s="28">
        <f t="shared" si="319"/>
        <v>0</v>
      </c>
      <c r="BV177" s="25" t="s">
        <v>36</v>
      </c>
      <c r="BW177" s="28">
        <f>COUNTIFS(BW123:BW160, "&gt;=6,6")</f>
        <v>1</v>
      </c>
      <c r="BX177" s="28">
        <f t="shared" ref="BX177:CP177" si="320">COUNTIFS(BX123:BX160, "&gt;=6,6")</f>
        <v>1</v>
      </c>
      <c r="BY177" s="28">
        <f t="shared" si="320"/>
        <v>1</v>
      </c>
      <c r="BZ177" s="28">
        <f t="shared" si="320"/>
        <v>0</v>
      </c>
      <c r="CA177" s="28">
        <f t="shared" si="320"/>
        <v>1</v>
      </c>
      <c r="CB177" s="28">
        <f t="shared" si="320"/>
        <v>1</v>
      </c>
      <c r="CC177" s="28">
        <f t="shared" si="320"/>
        <v>1</v>
      </c>
      <c r="CD177" s="28">
        <f t="shared" si="320"/>
        <v>0</v>
      </c>
      <c r="CE177" s="28">
        <f t="shared" si="320"/>
        <v>0</v>
      </c>
      <c r="CF177" s="28">
        <f t="shared" si="320"/>
        <v>0</v>
      </c>
      <c r="CG177" s="28">
        <f t="shared" si="320"/>
        <v>0</v>
      </c>
      <c r="CH177" s="28">
        <f t="shared" si="320"/>
        <v>0</v>
      </c>
      <c r="CI177" s="28">
        <f t="shared" si="320"/>
        <v>0</v>
      </c>
      <c r="CJ177" s="28">
        <f t="shared" si="320"/>
        <v>0</v>
      </c>
      <c r="CK177" s="28">
        <f t="shared" si="320"/>
        <v>4</v>
      </c>
      <c r="CL177" s="28">
        <f t="shared" si="320"/>
        <v>0</v>
      </c>
      <c r="CM177" s="28">
        <f t="shared" si="320"/>
        <v>0</v>
      </c>
      <c r="CN177" s="28">
        <f t="shared" si="320"/>
        <v>1</v>
      </c>
      <c r="CO177" s="28">
        <f t="shared" si="320"/>
        <v>0</v>
      </c>
      <c r="CP177" s="28">
        <f t="shared" si="320"/>
        <v>1</v>
      </c>
    </row>
    <row r="178" spans="2:94" x14ac:dyDescent="0.25">
      <c r="C178" s="15">
        <f t="shared" ref="C178" si="321">SUM(C173:C177)</f>
        <v>19</v>
      </c>
      <c r="D178" s="15">
        <f t="shared" ref="D178" si="322">SUM(D173:D177)</f>
        <v>19</v>
      </c>
      <c r="E178" s="15">
        <f t="shared" ref="E178" si="323">SUM(E173:E177)</f>
        <v>19</v>
      </c>
      <c r="F178" s="15">
        <f t="shared" ref="F178" si="324">SUM(F173:F177)</f>
        <v>19</v>
      </c>
      <c r="G178" s="15">
        <f t="shared" ref="G178" si="325">SUM(G173:G177)</f>
        <v>19</v>
      </c>
      <c r="H178" s="15">
        <f t="shared" ref="H178" si="326">SUM(H173:H177)</f>
        <v>19</v>
      </c>
      <c r="I178" s="15">
        <f t="shared" ref="I178" si="327">SUM(I173:I177)</f>
        <v>19</v>
      </c>
      <c r="J178" s="15">
        <f t="shared" ref="J178" si="328">SUM(J173:J177)</f>
        <v>19</v>
      </c>
      <c r="K178" s="15">
        <f t="shared" ref="K178" si="329">SUM(K173:K177)</f>
        <v>19</v>
      </c>
      <c r="L178" s="15">
        <f t="shared" ref="L178" si="330">SUM(L173:L177)</f>
        <v>19</v>
      </c>
      <c r="M178" s="15">
        <f t="shared" ref="M178" si="331">SUM(M173:M177)</f>
        <v>19</v>
      </c>
      <c r="N178" s="15">
        <f t="shared" ref="N178" si="332">SUM(N173:N177)</f>
        <v>19</v>
      </c>
      <c r="O178" s="15">
        <f t="shared" ref="O178" si="333">SUM(O173:O177)</f>
        <v>19</v>
      </c>
      <c r="P178" s="15">
        <f t="shared" ref="P178" si="334">SUM(P173:P177)</f>
        <v>19</v>
      </c>
      <c r="Q178" s="15">
        <f t="shared" ref="Q178" si="335">SUM(Q173:Q177)</f>
        <v>19</v>
      </c>
      <c r="R178" s="15">
        <f t="shared" ref="R178" si="336">SUM(R173:R177)</f>
        <v>19</v>
      </c>
      <c r="S178" s="15">
        <f t="shared" ref="S178" si="337">SUM(S173:S177)</f>
        <v>19</v>
      </c>
      <c r="T178" s="15">
        <f t="shared" ref="T178" si="338">SUM(T173:T177)</f>
        <v>19</v>
      </c>
      <c r="U178" s="15">
        <f t="shared" ref="U178" si="339">SUM(U173:U177)</f>
        <v>19</v>
      </c>
      <c r="V178" s="15">
        <f t="shared" ref="V178" si="340">SUM(V173:V177)</f>
        <v>19</v>
      </c>
      <c r="AB178" s="20"/>
      <c r="AC178" s="15">
        <f t="shared" ref="AC178" si="341">SUM(AC173:AC177)</f>
        <v>5</v>
      </c>
      <c r="AD178" s="15">
        <f t="shared" ref="AD178" si="342">SUM(AD173:AD177)</f>
        <v>5</v>
      </c>
      <c r="AE178" s="15">
        <f t="shared" ref="AE178" si="343">SUM(AE173:AE177)</f>
        <v>4</v>
      </c>
      <c r="AF178" s="15">
        <f t="shared" ref="AF178" si="344">SUM(AF173:AF177)</f>
        <v>3</v>
      </c>
      <c r="AG178" s="15">
        <f t="shared" ref="AG178" si="345">SUM(AG173:AG177)</f>
        <v>6</v>
      </c>
      <c r="AH178" s="15">
        <f t="shared" ref="AH178" si="346">SUM(AH173:AH177)</f>
        <v>8</v>
      </c>
      <c r="AI178" s="15">
        <f t="shared" ref="AI178" si="347">SUM(AI173:AI177)</f>
        <v>3</v>
      </c>
      <c r="AJ178" s="15">
        <f t="shared" ref="AJ178" si="348">SUM(AJ173:AJ177)</f>
        <v>8</v>
      </c>
      <c r="AK178" s="15">
        <f t="shared" ref="AK178" si="349">SUM(AK173:AK177)</f>
        <v>13</v>
      </c>
      <c r="AL178" s="15">
        <f t="shared" ref="AL178" si="350">SUM(AL173:AL177)</f>
        <v>5</v>
      </c>
      <c r="AM178" s="15">
        <f t="shared" ref="AM178" si="351">SUM(AM173:AM177)</f>
        <v>8</v>
      </c>
      <c r="AN178" s="15">
        <f t="shared" ref="AN178" si="352">SUM(AN173:AN177)</f>
        <v>9</v>
      </c>
      <c r="AO178" s="15">
        <f t="shared" ref="AO178" si="353">SUM(AO173:AO177)</f>
        <v>1</v>
      </c>
      <c r="AP178" s="15">
        <f t="shared" ref="AP178" si="354">SUM(AP173:AP177)</f>
        <v>4</v>
      </c>
      <c r="AQ178" s="15">
        <f t="shared" ref="AQ178" si="355">SUM(AQ173:AQ177)</f>
        <v>2</v>
      </c>
      <c r="AR178" s="15">
        <f t="shared" ref="AR178" si="356">SUM(AR173:AR177)</f>
        <v>8</v>
      </c>
      <c r="AS178" s="15">
        <f t="shared" ref="AS178" si="357">SUM(AS173:AS177)</f>
        <v>3</v>
      </c>
      <c r="AT178" s="15">
        <f t="shared" ref="AT178" si="358">SUM(AT173:AT177)</f>
        <v>3</v>
      </c>
      <c r="AU178" s="15">
        <f t="shared" ref="AU178" si="359">SUM(AU173:AU177)</f>
        <v>2</v>
      </c>
      <c r="AV178" s="15">
        <f t="shared" ref="AV178" si="360">SUM(AV173:AV177)</f>
        <v>7</v>
      </c>
      <c r="AY178" s="20"/>
      <c r="AZ178" s="28">
        <f>COUNTIFS(AZ124:AZ161, "&gt;=6,6")</f>
        <v>2</v>
      </c>
      <c r="BA178" s="15">
        <f t="shared" ref="BA178" si="361">SUM(BA173:BA177)</f>
        <v>3</v>
      </c>
      <c r="BB178" s="15">
        <f t="shared" ref="BB178" si="362">SUM(BB173:BB177)</f>
        <v>7</v>
      </c>
      <c r="BC178" s="15">
        <f t="shared" ref="BC178" si="363">SUM(BC173:BC177)</f>
        <v>7</v>
      </c>
      <c r="BD178" s="15">
        <f t="shared" ref="BD178" si="364">SUM(BD173:BD177)</f>
        <v>1</v>
      </c>
      <c r="BE178" s="15">
        <f t="shared" ref="BE178" si="365">SUM(BE173:BE177)</f>
        <v>3</v>
      </c>
      <c r="BF178" s="15">
        <f t="shared" ref="BF178" si="366">SUM(BF173:BF177)</f>
        <v>7</v>
      </c>
      <c r="BG178" s="15">
        <f t="shared" ref="BG178" si="367">SUM(BG173:BG177)</f>
        <v>2</v>
      </c>
      <c r="BH178" s="15">
        <f t="shared" ref="BH178" si="368">SUM(BH173:BH177)</f>
        <v>3</v>
      </c>
      <c r="BI178" s="15">
        <f t="shared" ref="BI178" si="369">SUM(BI173:BI177)</f>
        <v>5</v>
      </c>
      <c r="BJ178" s="15">
        <f t="shared" ref="BJ178" si="370">SUM(BJ173:BJ177)</f>
        <v>7</v>
      </c>
      <c r="BK178" s="15">
        <f t="shared" ref="BK178" si="371">SUM(BK173:BK177)</f>
        <v>5</v>
      </c>
      <c r="BL178" s="15">
        <f t="shared" ref="BL178" si="372">SUM(BL173:BL177)</f>
        <v>7</v>
      </c>
      <c r="BM178" s="15">
        <f t="shared" ref="BM178" si="373">SUM(BM173:BM177)</f>
        <v>4</v>
      </c>
      <c r="BN178" s="15">
        <f t="shared" ref="BN178" si="374">SUM(BN173:BN177)</f>
        <v>3</v>
      </c>
      <c r="BO178" s="15">
        <f t="shared" ref="BO178" si="375">SUM(BO173:BO177)</f>
        <v>3</v>
      </c>
      <c r="BP178" s="15">
        <f t="shared" ref="BP178" si="376">SUM(BP173:BP177)</f>
        <v>7</v>
      </c>
      <c r="BQ178" s="15">
        <f t="shared" ref="BQ178" si="377">SUM(BQ173:BQ177)</f>
        <v>4</v>
      </c>
      <c r="BR178" s="15">
        <f t="shared" ref="BR178" si="378">SUM(BR173:BR177)</f>
        <v>10</v>
      </c>
      <c r="BS178" s="15">
        <f t="shared" ref="BS178" si="379">SUM(BS173:BS177)</f>
        <v>5</v>
      </c>
      <c r="BV178" s="20"/>
      <c r="BW178" s="15">
        <f t="shared" ref="BW178" si="380">SUM(BW173:BW177)</f>
        <v>11</v>
      </c>
      <c r="BX178" s="15">
        <f t="shared" ref="BX178" si="381">SUM(BX173:BX177)</f>
        <v>11</v>
      </c>
      <c r="BY178" s="15">
        <f t="shared" ref="BY178" si="382">SUM(BY173:BY177)</f>
        <v>8</v>
      </c>
      <c r="BZ178" s="15">
        <f t="shared" ref="BZ178" si="383">SUM(BZ173:BZ177)</f>
        <v>9</v>
      </c>
      <c r="CA178" s="15">
        <f t="shared" ref="CA178" si="384">SUM(CA173:CA177)</f>
        <v>12</v>
      </c>
      <c r="CB178" s="15">
        <f t="shared" ref="CB178" si="385">SUM(CB173:CB177)</f>
        <v>8</v>
      </c>
      <c r="CC178" s="15">
        <f t="shared" ref="CC178" si="386">SUM(CC173:CC177)</f>
        <v>9</v>
      </c>
      <c r="CD178" s="15">
        <f t="shared" ref="CD178" si="387">SUM(CD173:CD177)</f>
        <v>9</v>
      </c>
      <c r="CE178" s="15">
        <f t="shared" ref="CE178" si="388">SUM(CE173:CE177)</f>
        <v>3</v>
      </c>
      <c r="CF178" s="15">
        <f t="shared" ref="CF178" si="389">SUM(CF173:CF177)</f>
        <v>9</v>
      </c>
      <c r="CG178" s="15">
        <f t="shared" ref="CG178" si="390">SUM(CG173:CG177)</f>
        <v>4</v>
      </c>
      <c r="CH178" s="15">
        <f t="shared" ref="CH178" si="391">SUM(CH173:CH177)</f>
        <v>5</v>
      </c>
      <c r="CI178" s="15">
        <f t="shared" ref="CI178" si="392">SUM(CI173:CI177)</f>
        <v>11</v>
      </c>
      <c r="CJ178" s="15">
        <f t="shared" ref="CJ178" si="393">SUM(CJ173:CJ177)</f>
        <v>11</v>
      </c>
      <c r="CK178" s="15">
        <f t="shared" ref="CK178" si="394">SUM(CK173:CK177)</f>
        <v>14</v>
      </c>
      <c r="CL178" s="15">
        <f t="shared" ref="CL178" si="395">SUM(CL173:CL177)</f>
        <v>8</v>
      </c>
      <c r="CM178" s="15">
        <f t="shared" ref="CM178" si="396">SUM(CM173:CM177)</f>
        <v>9</v>
      </c>
      <c r="CN178" s="15">
        <f t="shared" ref="CN178" si="397">SUM(CN173:CN177)</f>
        <v>12</v>
      </c>
      <c r="CO178" s="15">
        <f t="shared" ref="CO178" si="398">SUM(CO173:CO177)</f>
        <v>7</v>
      </c>
      <c r="CP178" s="15">
        <f t="shared" ref="CP178" si="399">SUM(CP173:CP177)</f>
        <v>7</v>
      </c>
    </row>
    <row r="179" spans="2:94" x14ac:dyDescent="0.25">
      <c r="B179" s="18"/>
      <c r="C179" s="18">
        <f>AC178+AZ179+BW178</f>
        <v>19</v>
      </c>
      <c r="D179" s="18">
        <f t="shared" ref="D179:V179" si="400">AD178+BA178+BX178</f>
        <v>19</v>
      </c>
      <c r="E179" s="18">
        <f t="shared" si="400"/>
        <v>19</v>
      </c>
      <c r="F179" s="18">
        <f t="shared" si="400"/>
        <v>19</v>
      </c>
      <c r="G179" s="18">
        <f t="shared" si="400"/>
        <v>19</v>
      </c>
      <c r="H179" s="18">
        <f t="shared" si="400"/>
        <v>19</v>
      </c>
      <c r="I179" s="18">
        <f t="shared" si="400"/>
        <v>19</v>
      </c>
      <c r="J179" s="18">
        <f t="shared" si="400"/>
        <v>19</v>
      </c>
      <c r="K179" s="18">
        <f t="shared" si="400"/>
        <v>19</v>
      </c>
      <c r="L179" s="18">
        <f t="shared" si="400"/>
        <v>19</v>
      </c>
      <c r="M179" s="18">
        <f t="shared" si="400"/>
        <v>19</v>
      </c>
      <c r="N179" s="18">
        <f t="shared" si="400"/>
        <v>19</v>
      </c>
      <c r="O179" s="18">
        <f t="shared" si="400"/>
        <v>19</v>
      </c>
      <c r="P179" s="18">
        <f t="shared" si="400"/>
        <v>19</v>
      </c>
      <c r="Q179" s="18">
        <f t="shared" si="400"/>
        <v>19</v>
      </c>
      <c r="R179" s="18">
        <f t="shared" si="400"/>
        <v>19</v>
      </c>
      <c r="S179" s="18">
        <f t="shared" si="400"/>
        <v>19</v>
      </c>
      <c r="T179" s="18">
        <f t="shared" si="400"/>
        <v>19</v>
      </c>
      <c r="U179" s="18">
        <f t="shared" si="400"/>
        <v>19</v>
      </c>
      <c r="V179" s="18">
        <f t="shared" si="400"/>
        <v>19</v>
      </c>
      <c r="AZ179" s="15">
        <f t="shared" ref="AZ179" si="401">SUM(AZ174:AZ178)</f>
        <v>3</v>
      </c>
    </row>
  </sheetData>
  <conditionalFormatting sqref="C3:V41 BA64:BS101 AZ65:AZ102 BA123:BS160 AZ124:AZ161">
    <cfRule type="cellIs" dxfId="16" priority="172" operator="equal">
      <formula>6.5</formula>
    </cfRule>
    <cfRule type="cellIs" dxfId="15" priority="173" operator="equal">
      <formula>5.5</formula>
    </cfRule>
    <cfRule type="cellIs" dxfId="14" priority="174" operator="equal">
      <formula>6</formula>
    </cfRule>
    <cfRule type="cellIs" dxfId="13" priority="175" operator="between">
      <formula>2</formula>
      <formula>5.4</formula>
    </cfRule>
    <cfRule type="cellIs" dxfId="12" priority="176" operator="between">
      <formula>6.6</formula>
      <formula>11</formula>
    </cfRule>
  </conditionalFormatting>
  <conditionalFormatting sqref="V46:V50">
    <cfRule type="dataBar" priority="1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{73601808-9B0B-4A8F-B7F5-BE2BD3DFB0D4}</x14:id>
        </ext>
      </extLst>
    </cfRule>
  </conditionalFormatting>
  <conditionalFormatting sqref="C55:R59">
    <cfRule type="dataBar" priority="1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{62045C97-D481-454A-B686-86C0B2AB31B0}</x14:id>
        </ext>
      </extLst>
    </cfRule>
  </conditionalFormatting>
  <conditionalFormatting sqref="V106:V110">
    <cfRule type="dataBar" priority="1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{3F501C3E-8646-43D8-8F0B-3CC38E7E63A1}</x14:id>
        </ext>
      </extLst>
    </cfRule>
  </conditionalFormatting>
  <conditionalFormatting sqref="C46:U50">
    <cfRule type="dataBar" priority="1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{3586E4C1-1942-4041-8777-D6A044A95DFB}</x14:id>
        </ext>
      </extLst>
    </cfRule>
  </conditionalFormatting>
  <conditionalFormatting sqref="C114:V118">
    <cfRule type="dataBar" priority="1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{79F30F8E-BC0E-438A-BFD0-09FBDC86C351}</x14:id>
        </ext>
      </extLst>
    </cfRule>
  </conditionalFormatting>
  <conditionalFormatting sqref="C106:U110">
    <cfRule type="dataBar" priority="1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{9BF21872-A86C-4B29-97AC-6F617AD897BE}</x14:id>
        </ext>
      </extLst>
    </cfRule>
  </conditionalFormatting>
  <conditionalFormatting sqref="AC114:AV118">
    <cfRule type="dataBar" priority="1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{BE6298A2-8855-4E30-9E5D-79357B62A3A3}</x14:id>
        </ext>
      </extLst>
    </cfRule>
  </conditionalFormatting>
  <conditionalFormatting sqref="AC106:AO110">
    <cfRule type="dataBar" priority="1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{E4E04AF4-70F9-4BEA-97F9-957DCB6ED249}</x14:id>
        </ext>
      </extLst>
    </cfRule>
  </conditionalFormatting>
  <conditionalFormatting sqref="AP106:AV110">
    <cfRule type="dataBar" priority="1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{908DF066-D7FB-4790-B85A-79A028994281}</x14:id>
        </ext>
      </extLst>
    </cfRule>
  </conditionalFormatting>
  <conditionalFormatting sqref="BA114:BL118 AZ115:AZ119">
    <cfRule type="dataBar" priority="1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{19E6EF01-3054-4E60-9E25-7173F0DF6BF8}</x14:id>
        </ext>
      </extLst>
    </cfRule>
  </conditionalFormatting>
  <conditionalFormatting sqref="BA106:BL110 AZ107:AZ111">
    <cfRule type="dataBar" priority="1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{ACD0E235-E267-4C33-B788-61E6039B6E0A}</x14:id>
        </ext>
      </extLst>
    </cfRule>
  </conditionalFormatting>
  <conditionalFormatting sqref="BM114:BS118">
    <cfRule type="dataBar" priority="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{FF9B0EEB-8748-4B27-848B-6528B21B1295}</x14:id>
        </ext>
      </extLst>
    </cfRule>
  </conditionalFormatting>
  <conditionalFormatting sqref="BM106:BS110">
    <cfRule type="dataBar" priority="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{21C70794-9AE8-451B-B312-327337BBBB62}</x14:id>
        </ext>
      </extLst>
    </cfRule>
  </conditionalFormatting>
  <conditionalFormatting sqref="BW114:CI118">
    <cfRule type="dataBar" priority="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{4F811377-C9AF-4E03-AD3E-B8D9412EFFDA}</x14:id>
        </ext>
      </extLst>
    </cfRule>
  </conditionalFormatting>
  <conditionalFormatting sqref="BW106:CI110">
    <cfRule type="dataBar" priority="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{BBE0951E-4BE8-4274-BD75-1833A189498B}</x14:id>
        </ext>
      </extLst>
    </cfRule>
  </conditionalFormatting>
  <conditionalFormatting sqref="CJ114:CP118">
    <cfRule type="dataBar" priority="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{32105BA8-03F5-4D01-8951-E86358C48E4D}</x14:id>
        </ext>
      </extLst>
    </cfRule>
  </conditionalFormatting>
  <conditionalFormatting sqref="CJ106:CP110">
    <cfRule type="dataBar" priority="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{524616F4-DE26-4006-98BE-0D434447CAF0}</x14:id>
        </ext>
      </extLst>
    </cfRule>
  </conditionalFormatting>
  <conditionalFormatting sqref="V165:V169">
    <cfRule type="dataBar" priority="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{610919C6-FC3A-46E3-B4F3-F0B8F7218DA0}</x14:id>
        </ext>
      </extLst>
    </cfRule>
  </conditionalFormatting>
  <conditionalFormatting sqref="C173:V177">
    <cfRule type="dataBar" priority="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{6B251212-B7E7-4C02-A7B4-44DC4C533202}</x14:id>
        </ext>
      </extLst>
    </cfRule>
  </conditionalFormatting>
  <conditionalFormatting sqref="C165:U169">
    <cfRule type="dataBar" priority="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{D3E9B376-B056-4F4A-82DB-FE4728D7501A}</x14:id>
        </ext>
      </extLst>
    </cfRule>
  </conditionalFormatting>
  <conditionalFormatting sqref="AC173:AV177">
    <cfRule type="dataBar" priority="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{A24A6F48-DC99-4CBC-B1F4-C23F46FE7FDD}</x14:id>
        </ext>
      </extLst>
    </cfRule>
  </conditionalFormatting>
  <conditionalFormatting sqref="AC165:AO169">
    <cfRule type="dataBar" priority="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{75BBBD24-BC06-4468-B08C-24F3E9EC63D3}</x14:id>
        </ext>
      </extLst>
    </cfRule>
  </conditionalFormatting>
  <conditionalFormatting sqref="AP165:AV169">
    <cfRule type="dataBar" priority="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{42BD0C52-E550-4C39-AD7B-FB142CE8E7BA}</x14:id>
        </ext>
      </extLst>
    </cfRule>
  </conditionalFormatting>
  <conditionalFormatting sqref="BA173:BL177 AZ174:AZ178">
    <cfRule type="dataBar" priority="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{B25C0140-9DEA-4A1B-AB90-7054714F66E6}</x14:id>
        </ext>
      </extLst>
    </cfRule>
  </conditionalFormatting>
  <conditionalFormatting sqref="BA165:BL169 AZ166:AZ170">
    <cfRule type="dataBar" priority="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{50733D07-0051-4104-96D3-B5BA60D99680}</x14:id>
        </ext>
      </extLst>
    </cfRule>
  </conditionalFormatting>
  <conditionalFormatting sqref="BM173:BS177">
    <cfRule type="dataBar" priority="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{475F1D66-2763-40F5-A7C0-DFCD115916BE}</x14:id>
        </ext>
      </extLst>
    </cfRule>
  </conditionalFormatting>
  <conditionalFormatting sqref="BM165:BS169">
    <cfRule type="dataBar" priority="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{E2EBC23A-6C35-4382-8853-3FB38A4E21FB}</x14:id>
        </ext>
      </extLst>
    </cfRule>
  </conditionalFormatting>
  <conditionalFormatting sqref="BW173:CI177">
    <cfRule type="dataBar" priority="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{87F08FC3-F451-43FD-8430-B40B544F821D}</x14:id>
        </ext>
      </extLst>
    </cfRule>
  </conditionalFormatting>
  <conditionalFormatting sqref="BW165:CI169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{E3A6BBA7-1A89-484D-80FB-E9329A1EF392}</x14:id>
        </ext>
      </extLst>
    </cfRule>
  </conditionalFormatting>
  <conditionalFormatting sqref="CJ173:CP177">
    <cfRule type="dataBar" priority="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{259E09E8-5BB7-48CD-91DA-C9609F18D0B2}</x14:id>
        </ext>
      </extLst>
    </cfRule>
  </conditionalFormatting>
  <conditionalFormatting sqref="CJ165:CP169">
    <cfRule type="dataBar" priority="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{5D59CE25-1328-4B4F-8D17-88195970B359}</x14:id>
        </ext>
      </extLst>
    </cfRule>
  </conditionalFormatting>
  <conditionalFormatting sqref="S55:U59">
    <cfRule type="dataBar" priority="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{D80FF438-EDEA-4CBF-8A16-8FB3C62564DD}</x14:id>
        </ext>
      </extLst>
    </cfRule>
  </conditionalFormatting>
  <conditionalFormatting sqref="C64:V101 AC64:AV101 BW64:CP101 C123:V160 AC123:AV160 BW123:CP160">
    <cfRule type="cellIs" dxfId="11" priority="4" operator="equal">
      <formula>6.5</formula>
    </cfRule>
    <cfRule type="cellIs" dxfId="10" priority="5" operator="equal">
      <formula>5.5</formula>
    </cfRule>
    <cfRule type="cellIs" dxfId="9" priority="6" operator="equal">
      <formula>6</formula>
    </cfRule>
    <cfRule type="cellIs" dxfId="8" priority="7" operator="between">
      <formula>2</formula>
      <formula>5.4</formula>
    </cfRule>
    <cfRule type="cellIs" dxfId="7" priority="8" operator="between">
      <formula>6.6</formula>
      <formula>11</formula>
    </cfRule>
  </conditionalFormatting>
  <conditionalFormatting sqref="V55:V59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{DA7A3B6C-56D4-4EC4-9D41-EECBFFA680F8}</x14:id>
        </ext>
      </extLst>
    </cfRule>
  </conditionalFormatting>
  <conditionalFormatting sqref="BO165:BO169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{7A2E508D-4733-4CB6-8FE2-E6C0580ACEFE}</x14:id>
        </ext>
      </extLst>
    </cfRule>
  </conditionalFormatting>
  <pageMargins left="0.7" right="0.7" top="0.75" bottom="0.75" header="0.3" footer="0.3"/>
  <pageSetup orientation="portrait" r:id="rId1"/>
  <ignoredErrors>
    <ignoredError sqref="C42 D42:V42" formulaRange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3601808-9B0B-4A8F-B7F5-BE2BD3DFB0D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V46:V50</xm:sqref>
        </x14:conditionalFormatting>
        <x14:conditionalFormatting xmlns:xm="http://schemas.microsoft.com/office/excel/2006/main">
          <x14:cfRule type="dataBar" id="{62045C97-D481-454A-B686-86C0B2AB31B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C55:R59</xm:sqref>
        </x14:conditionalFormatting>
        <x14:conditionalFormatting xmlns:xm="http://schemas.microsoft.com/office/excel/2006/main">
          <x14:cfRule type="dataBar" id="{3F501C3E-8646-43D8-8F0B-3CC38E7E63A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V106:V110</xm:sqref>
        </x14:conditionalFormatting>
        <x14:conditionalFormatting xmlns:xm="http://schemas.microsoft.com/office/excel/2006/main">
          <x14:cfRule type="dataBar" id="{3586E4C1-1942-4041-8777-D6A044A95DF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C46:U50</xm:sqref>
        </x14:conditionalFormatting>
        <x14:conditionalFormatting xmlns:xm="http://schemas.microsoft.com/office/excel/2006/main">
          <x14:cfRule type="dataBar" id="{79F30F8E-BC0E-438A-BFD0-09FBDC86C35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C114:V118</xm:sqref>
        </x14:conditionalFormatting>
        <x14:conditionalFormatting xmlns:xm="http://schemas.microsoft.com/office/excel/2006/main">
          <x14:cfRule type="dataBar" id="{9BF21872-A86C-4B29-97AC-6F617AD897B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C106:U110</xm:sqref>
        </x14:conditionalFormatting>
        <x14:conditionalFormatting xmlns:xm="http://schemas.microsoft.com/office/excel/2006/main">
          <x14:cfRule type="dataBar" id="{BE6298A2-8855-4E30-9E5D-79357B62A3A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AC114:AV118</xm:sqref>
        </x14:conditionalFormatting>
        <x14:conditionalFormatting xmlns:xm="http://schemas.microsoft.com/office/excel/2006/main">
          <x14:cfRule type="dataBar" id="{E4E04AF4-70F9-4BEA-97F9-957DCB6ED24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AC106:AO110</xm:sqref>
        </x14:conditionalFormatting>
        <x14:conditionalFormatting xmlns:xm="http://schemas.microsoft.com/office/excel/2006/main">
          <x14:cfRule type="dataBar" id="{908DF066-D7FB-4790-B85A-79A02899428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AP106:AV110</xm:sqref>
        </x14:conditionalFormatting>
        <x14:conditionalFormatting xmlns:xm="http://schemas.microsoft.com/office/excel/2006/main">
          <x14:cfRule type="dataBar" id="{19E6EF01-3054-4E60-9E25-7173F0DF6BF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BA114:BL118 AZ115:AZ119</xm:sqref>
        </x14:conditionalFormatting>
        <x14:conditionalFormatting xmlns:xm="http://schemas.microsoft.com/office/excel/2006/main">
          <x14:cfRule type="dataBar" id="{ACD0E235-E267-4C33-B788-61E6039B6E0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BA106:BL110 AZ107:AZ111</xm:sqref>
        </x14:conditionalFormatting>
        <x14:conditionalFormatting xmlns:xm="http://schemas.microsoft.com/office/excel/2006/main">
          <x14:cfRule type="dataBar" id="{FF9B0EEB-8748-4B27-848B-6528B21B129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BM114:BS118</xm:sqref>
        </x14:conditionalFormatting>
        <x14:conditionalFormatting xmlns:xm="http://schemas.microsoft.com/office/excel/2006/main">
          <x14:cfRule type="dataBar" id="{21C70794-9AE8-451B-B312-327337BBBB6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BM106:BS110</xm:sqref>
        </x14:conditionalFormatting>
        <x14:conditionalFormatting xmlns:xm="http://schemas.microsoft.com/office/excel/2006/main">
          <x14:cfRule type="dataBar" id="{4F811377-C9AF-4E03-AD3E-B8D9412EFFD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BW114:CI118</xm:sqref>
        </x14:conditionalFormatting>
        <x14:conditionalFormatting xmlns:xm="http://schemas.microsoft.com/office/excel/2006/main">
          <x14:cfRule type="dataBar" id="{BBE0951E-4BE8-4274-BD75-1833A189498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BW106:CI110</xm:sqref>
        </x14:conditionalFormatting>
        <x14:conditionalFormatting xmlns:xm="http://schemas.microsoft.com/office/excel/2006/main">
          <x14:cfRule type="dataBar" id="{32105BA8-03F5-4D01-8951-E86358C48E4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CJ114:CP118</xm:sqref>
        </x14:conditionalFormatting>
        <x14:conditionalFormatting xmlns:xm="http://schemas.microsoft.com/office/excel/2006/main">
          <x14:cfRule type="dataBar" id="{524616F4-DE26-4006-98BE-0D434447CAF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CJ106:CP110</xm:sqref>
        </x14:conditionalFormatting>
        <x14:conditionalFormatting xmlns:xm="http://schemas.microsoft.com/office/excel/2006/main">
          <x14:cfRule type="dataBar" id="{610919C6-FC3A-46E3-B4F3-F0B8F7218DA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V165:V169</xm:sqref>
        </x14:conditionalFormatting>
        <x14:conditionalFormatting xmlns:xm="http://schemas.microsoft.com/office/excel/2006/main">
          <x14:cfRule type="dataBar" id="{6B251212-B7E7-4C02-A7B4-44DC4C53320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C173:V177</xm:sqref>
        </x14:conditionalFormatting>
        <x14:conditionalFormatting xmlns:xm="http://schemas.microsoft.com/office/excel/2006/main">
          <x14:cfRule type="dataBar" id="{D3E9B376-B056-4F4A-82DB-FE4728D7501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C165:U169</xm:sqref>
        </x14:conditionalFormatting>
        <x14:conditionalFormatting xmlns:xm="http://schemas.microsoft.com/office/excel/2006/main">
          <x14:cfRule type="dataBar" id="{A24A6F48-DC99-4CBC-B1F4-C23F46FE7FD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AC173:AV177</xm:sqref>
        </x14:conditionalFormatting>
        <x14:conditionalFormatting xmlns:xm="http://schemas.microsoft.com/office/excel/2006/main">
          <x14:cfRule type="dataBar" id="{75BBBD24-BC06-4468-B08C-24F3E9EC63D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AC165:AO169</xm:sqref>
        </x14:conditionalFormatting>
        <x14:conditionalFormatting xmlns:xm="http://schemas.microsoft.com/office/excel/2006/main">
          <x14:cfRule type="dataBar" id="{42BD0C52-E550-4C39-AD7B-FB142CE8E7B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AP165:AV169</xm:sqref>
        </x14:conditionalFormatting>
        <x14:conditionalFormatting xmlns:xm="http://schemas.microsoft.com/office/excel/2006/main">
          <x14:cfRule type="dataBar" id="{B25C0140-9DEA-4A1B-AB90-7054714F66E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BA173:BL177 AZ174:AZ178</xm:sqref>
        </x14:conditionalFormatting>
        <x14:conditionalFormatting xmlns:xm="http://schemas.microsoft.com/office/excel/2006/main">
          <x14:cfRule type="dataBar" id="{50733D07-0051-4104-96D3-B5BA60D9968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BA165:BL169 AZ166:AZ170</xm:sqref>
        </x14:conditionalFormatting>
        <x14:conditionalFormatting xmlns:xm="http://schemas.microsoft.com/office/excel/2006/main">
          <x14:cfRule type="dataBar" id="{475F1D66-2763-40F5-A7C0-DFCD115916B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BM173:BS177</xm:sqref>
        </x14:conditionalFormatting>
        <x14:conditionalFormatting xmlns:xm="http://schemas.microsoft.com/office/excel/2006/main">
          <x14:cfRule type="dataBar" id="{E2EBC23A-6C35-4382-8853-3FB38A4E21F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BM165:BS169</xm:sqref>
        </x14:conditionalFormatting>
        <x14:conditionalFormatting xmlns:xm="http://schemas.microsoft.com/office/excel/2006/main">
          <x14:cfRule type="dataBar" id="{87F08FC3-F451-43FD-8430-B40B544F821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BW173:CI177</xm:sqref>
        </x14:conditionalFormatting>
        <x14:conditionalFormatting xmlns:xm="http://schemas.microsoft.com/office/excel/2006/main">
          <x14:cfRule type="dataBar" id="{E3A6BBA7-1A89-484D-80FB-E9329A1EF39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BW165:CI169</xm:sqref>
        </x14:conditionalFormatting>
        <x14:conditionalFormatting xmlns:xm="http://schemas.microsoft.com/office/excel/2006/main">
          <x14:cfRule type="dataBar" id="{259E09E8-5BB7-48CD-91DA-C9609F18D0B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CJ173:CP177</xm:sqref>
        </x14:conditionalFormatting>
        <x14:conditionalFormatting xmlns:xm="http://schemas.microsoft.com/office/excel/2006/main">
          <x14:cfRule type="dataBar" id="{5D59CE25-1328-4B4F-8D17-88195970B35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CJ165:CP169</xm:sqref>
        </x14:conditionalFormatting>
        <x14:conditionalFormatting xmlns:xm="http://schemas.microsoft.com/office/excel/2006/main">
          <x14:cfRule type="dataBar" id="{D80FF438-EDEA-4CBF-8A16-8FB3C62564D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S55:U59</xm:sqref>
        </x14:conditionalFormatting>
        <x14:conditionalFormatting xmlns:xm="http://schemas.microsoft.com/office/excel/2006/main">
          <x14:cfRule type="dataBar" id="{DA7A3B6C-56D4-4EC4-9D41-EECBFFA680F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V55:V59</xm:sqref>
        </x14:conditionalFormatting>
        <x14:conditionalFormatting xmlns:xm="http://schemas.microsoft.com/office/excel/2006/main">
          <x14:cfRule type="dataBar" id="{7A2E508D-4733-4CB6-8FE2-E6C0580ACEF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BO165:BO169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Z51"/>
  <sheetViews>
    <sheetView topLeftCell="A10" workbookViewId="0">
      <selection activeCell="M29" sqref="M29"/>
    </sheetView>
  </sheetViews>
  <sheetFormatPr defaultRowHeight="14.4" x14ac:dyDescent="0.3"/>
  <cols>
    <col min="1" max="1" width="0.88671875" customWidth="1"/>
    <col min="2" max="2" width="3.33203125" style="6" customWidth="1"/>
    <col min="3" max="25" width="3.33203125" style="1" customWidth="1"/>
    <col min="26" max="26" width="0.88671875" customWidth="1"/>
    <col min="27" max="27" width="3.33203125" style="30" customWidth="1"/>
    <col min="28" max="52" width="3.33203125" style="1" customWidth="1"/>
    <col min="53" max="53" width="0.88671875" customWidth="1"/>
    <col min="54" max="54" width="3.33203125" style="30" customWidth="1"/>
    <col min="55" max="77" width="3.33203125" style="1" customWidth="1"/>
    <col min="78" max="78" width="0.88671875" customWidth="1"/>
  </cols>
  <sheetData>
    <row r="2" spans="2:77" x14ac:dyDescent="0.3">
      <c r="C2" s="11" t="s">
        <v>0</v>
      </c>
      <c r="D2" s="11" t="s">
        <v>1</v>
      </c>
      <c r="E2" s="11" t="s">
        <v>2</v>
      </c>
      <c r="F2" s="11" t="s">
        <v>3</v>
      </c>
      <c r="G2" s="11" t="s">
        <v>4</v>
      </c>
      <c r="H2" s="11" t="s">
        <v>5</v>
      </c>
      <c r="I2" s="11" t="s">
        <v>6</v>
      </c>
      <c r="J2" s="11" t="s">
        <v>7</v>
      </c>
      <c r="K2" s="11" t="s">
        <v>8</v>
      </c>
      <c r="L2" s="11" t="s">
        <v>9</v>
      </c>
      <c r="M2" s="11" t="s">
        <v>10</v>
      </c>
      <c r="N2" s="11" t="s">
        <v>11</v>
      </c>
      <c r="O2" s="11" t="s">
        <v>12</v>
      </c>
      <c r="P2" s="11" t="s">
        <v>13</v>
      </c>
      <c r="Q2" s="11" t="s">
        <v>40</v>
      </c>
      <c r="R2" s="11" t="s">
        <v>14</v>
      </c>
      <c r="S2" s="11" t="s">
        <v>42</v>
      </c>
      <c r="T2" s="11" t="s">
        <v>15</v>
      </c>
      <c r="U2" s="11" t="s">
        <v>41</v>
      </c>
      <c r="V2" s="11" t="s">
        <v>16</v>
      </c>
      <c r="W2" s="31"/>
      <c r="X2" s="31" t="s">
        <v>17</v>
      </c>
      <c r="Y2" s="31"/>
      <c r="AB2" s="11" t="s">
        <v>0</v>
      </c>
      <c r="AC2" s="11" t="s">
        <v>1</v>
      </c>
      <c r="AD2" s="11" t="s">
        <v>2</v>
      </c>
      <c r="AE2" s="11" t="s">
        <v>3</v>
      </c>
      <c r="AF2" s="11" t="s">
        <v>4</v>
      </c>
      <c r="AG2" s="11" t="s">
        <v>5</v>
      </c>
      <c r="AH2" s="11" t="s">
        <v>6</v>
      </c>
      <c r="AI2" s="11" t="s">
        <v>7</v>
      </c>
      <c r="AJ2" s="11" t="s">
        <v>8</v>
      </c>
      <c r="AK2" s="11" t="s">
        <v>9</v>
      </c>
      <c r="AL2" s="11" t="s">
        <v>10</v>
      </c>
      <c r="AM2" s="11" t="s">
        <v>11</v>
      </c>
      <c r="AN2" s="11" t="s">
        <v>12</v>
      </c>
      <c r="AO2" s="11" t="s">
        <v>13</v>
      </c>
      <c r="AP2" s="11" t="s">
        <v>40</v>
      </c>
      <c r="AQ2" s="11" t="s">
        <v>14</v>
      </c>
      <c r="AR2" s="11" t="s">
        <v>42</v>
      </c>
      <c r="AS2" s="11" t="s">
        <v>15</v>
      </c>
      <c r="AT2" s="11" t="s">
        <v>41</v>
      </c>
      <c r="AU2" s="11" t="s">
        <v>16</v>
      </c>
      <c r="AV2" s="31"/>
      <c r="AW2" s="31" t="s">
        <v>27</v>
      </c>
      <c r="AX2" s="31" t="s">
        <v>28</v>
      </c>
      <c r="AY2" s="31" t="s">
        <v>29</v>
      </c>
      <c r="AZ2" s="31"/>
      <c r="BC2" s="11" t="s">
        <v>0</v>
      </c>
      <c r="BD2" s="11" t="s">
        <v>1</v>
      </c>
      <c r="BE2" s="11" t="s">
        <v>2</v>
      </c>
      <c r="BF2" s="11" t="s">
        <v>3</v>
      </c>
      <c r="BG2" s="11" t="s">
        <v>4</v>
      </c>
      <c r="BH2" s="11" t="s">
        <v>5</v>
      </c>
      <c r="BI2" s="11" t="s">
        <v>6</v>
      </c>
      <c r="BJ2" s="11" t="s">
        <v>7</v>
      </c>
      <c r="BK2" s="11" t="s">
        <v>8</v>
      </c>
      <c r="BL2" s="11" t="s">
        <v>9</v>
      </c>
      <c r="BM2" s="11" t="s">
        <v>10</v>
      </c>
      <c r="BN2" s="11" t="s">
        <v>11</v>
      </c>
      <c r="BO2" s="11" t="s">
        <v>12</v>
      </c>
      <c r="BP2" s="11" t="s">
        <v>13</v>
      </c>
      <c r="BQ2" s="11" t="s">
        <v>40</v>
      </c>
      <c r="BR2" s="11" t="s">
        <v>14</v>
      </c>
      <c r="BS2" s="11" t="s">
        <v>42</v>
      </c>
      <c r="BT2" s="11" t="s">
        <v>15</v>
      </c>
      <c r="BU2" s="11" t="s">
        <v>41</v>
      </c>
      <c r="BV2" s="11" t="s">
        <v>16</v>
      </c>
      <c r="BW2" s="31"/>
      <c r="BX2" s="31"/>
      <c r="BY2" s="31"/>
    </row>
    <row r="3" spans="2:77" x14ac:dyDescent="0.3">
      <c r="B3" s="3">
        <v>1</v>
      </c>
      <c r="C3" s="5">
        <v>1</v>
      </c>
      <c r="D3" s="5">
        <v>0</v>
      </c>
      <c r="E3" s="5">
        <v>0</v>
      </c>
      <c r="F3" s="5">
        <v>0</v>
      </c>
      <c r="G3" s="5">
        <v>1</v>
      </c>
      <c r="H3" s="5">
        <v>1</v>
      </c>
      <c r="I3" s="5">
        <v>1</v>
      </c>
      <c r="J3" s="5">
        <v>0</v>
      </c>
      <c r="K3" s="5">
        <v>1</v>
      </c>
      <c r="L3" s="5">
        <v>0</v>
      </c>
      <c r="M3" s="5">
        <v>1</v>
      </c>
      <c r="N3" s="5">
        <v>0</v>
      </c>
      <c r="O3" s="5">
        <v>1</v>
      </c>
      <c r="P3" s="5">
        <v>0</v>
      </c>
      <c r="Q3" s="5">
        <v>1</v>
      </c>
      <c r="R3" s="5">
        <v>1</v>
      </c>
      <c r="S3" s="5">
        <v>0</v>
      </c>
      <c r="T3" s="5">
        <v>1</v>
      </c>
      <c r="U3" s="5">
        <v>0</v>
      </c>
      <c r="V3" s="5">
        <v>0</v>
      </c>
      <c r="W3" s="32"/>
      <c r="X3" s="32">
        <f>SUM(C3:V3)</f>
        <v>10</v>
      </c>
      <c r="Y3" s="32"/>
      <c r="AA3" s="3">
        <v>1</v>
      </c>
      <c r="AB3" s="5" t="s">
        <v>29</v>
      </c>
      <c r="AC3" s="5" t="s">
        <v>29</v>
      </c>
      <c r="AD3" s="5" t="s">
        <v>29</v>
      </c>
      <c r="AE3" s="5" t="s">
        <v>28</v>
      </c>
      <c r="AF3" s="5" t="s">
        <v>27</v>
      </c>
      <c r="AG3" s="5" t="s">
        <v>27</v>
      </c>
      <c r="AH3" s="5" t="s">
        <v>27</v>
      </c>
      <c r="AI3" s="5" t="s">
        <v>27</v>
      </c>
      <c r="AJ3" s="5" t="s">
        <v>27</v>
      </c>
      <c r="AK3" s="5" t="s">
        <v>27</v>
      </c>
      <c r="AL3" s="5" t="s">
        <v>29</v>
      </c>
      <c r="AM3" s="5" t="s">
        <v>27</v>
      </c>
      <c r="AN3" s="5" t="s">
        <v>29</v>
      </c>
      <c r="AO3" s="5" t="s">
        <v>29</v>
      </c>
      <c r="AP3" s="5" t="s">
        <v>29</v>
      </c>
      <c r="AQ3" s="5" t="s">
        <v>28</v>
      </c>
      <c r="AR3" s="5" t="s">
        <v>27</v>
      </c>
      <c r="AS3" s="5" t="s">
        <v>28</v>
      </c>
      <c r="AT3" s="5" t="s">
        <v>28</v>
      </c>
      <c r="AU3" s="5" t="s">
        <v>29</v>
      </c>
      <c r="AV3" s="32"/>
      <c r="AW3" s="32">
        <f>COUNTIF(AB3:AU3, "=v")</f>
        <v>8</v>
      </c>
      <c r="AX3" s="32">
        <f>COUNTIF(AB3:AU3, "=p")</f>
        <v>4</v>
      </c>
      <c r="AY3" s="32">
        <f>COUNTIF(AB3:AU3, "=s")</f>
        <v>8</v>
      </c>
      <c r="AZ3" s="32"/>
      <c r="BB3" s="3">
        <v>1</v>
      </c>
      <c r="BC3" s="5" t="str">
        <f>CONCATENATE(C3,AB3)</f>
        <v>1s</v>
      </c>
      <c r="BD3" s="5" t="str">
        <f t="shared" ref="BD3:BV3" si="0">CONCATENATE(D3,AC3)</f>
        <v>0s</v>
      </c>
      <c r="BE3" s="5" t="str">
        <f t="shared" si="0"/>
        <v>0s</v>
      </c>
      <c r="BF3" s="5" t="str">
        <f t="shared" si="0"/>
        <v>0p</v>
      </c>
      <c r="BG3" s="5" t="str">
        <f t="shared" si="0"/>
        <v>1v</v>
      </c>
      <c r="BH3" s="5" t="str">
        <f t="shared" si="0"/>
        <v>1v</v>
      </c>
      <c r="BI3" s="5" t="str">
        <f t="shared" si="0"/>
        <v>1v</v>
      </c>
      <c r="BJ3" s="5" t="str">
        <f t="shared" si="0"/>
        <v>0v</v>
      </c>
      <c r="BK3" s="5" t="str">
        <f t="shared" si="0"/>
        <v>1v</v>
      </c>
      <c r="BL3" s="5" t="str">
        <f t="shared" si="0"/>
        <v>0v</v>
      </c>
      <c r="BM3" s="5" t="str">
        <f t="shared" si="0"/>
        <v>1s</v>
      </c>
      <c r="BN3" s="5" t="str">
        <f t="shared" si="0"/>
        <v>0v</v>
      </c>
      <c r="BO3" s="5" t="str">
        <f t="shared" si="0"/>
        <v>1s</v>
      </c>
      <c r="BP3" s="5" t="str">
        <f t="shared" si="0"/>
        <v>0s</v>
      </c>
      <c r="BQ3" s="5" t="str">
        <f t="shared" si="0"/>
        <v>1s</v>
      </c>
      <c r="BR3" s="5" t="str">
        <f t="shared" si="0"/>
        <v>1p</v>
      </c>
      <c r="BS3" s="5" t="str">
        <f t="shared" si="0"/>
        <v>0v</v>
      </c>
      <c r="BT3" s="5" t="str">
        <f t="shared" si="0"/>
        <v>1p</v>
      </c>
      <c r="BU3" s="5" t="str">
        <f t="shared" si="0"/>
        <v>0p</v>
      </c>
      <c r="BV3" s="5" t="str">
        <f t="shared" si="0"/>
        <v>0s</v>
      </c>
      <c r="BW3" s="32"/>
      <c r="BX3" s="32"/>
      <c r="BY3" s="32"/>
    </row>
    <row r="4" spans="2:77" x14ac:dyDescent="0.3">
      <c r="B4" s="3">
        <v>2</v>
      </c>
      <c r="C4" s="5">
        <v>0</v>
      </c>
      <c r="D4" s="5">
        <v>1</v>
      </c>
      <c r="E4" s="5">
        <v>1</v>
      </c>
      <c r="F4" s="5">
        <v>1</v>
      </c>
      <c r="G4" s="5">
        <v>0</v>
      </c>
      <c r="H4" s="5">
        <v>0</v>
      </c>
      <c r="I4" s="5">
        <v>0</v>
      </c>
      <c r="J4" s="5">
        <v>1</v>
      </c>
      <c r="K4" s="5">
        <v>0</v>
      </c>
      <c r="L4" s="5">
        <v>1</v>
      </c>
      <c r="M4" s="5">
        <v>0</v>
      </c>
      <c r="N4" s="5">
        <v>1</v>
      </c>
      <c r="O4" s="5">
        <v>0</v>
      </c>
      <c r="P4" s="5">
        <v>1</v>
      </c>
      <c r="Q4" s="5">
        <v>0</v>
      </c>
      <c r="R4" s="5">
        <v>0</v>
      </c>
      <c r="S4" s="5">
        <v>1</v>
      </c>
      <c r="T4" s="5">
        <v>0</v>
      </c>
      <c r="U4" s="5">
        <v>1</v>
      </c>
      <c r="V4" s="5">
        <v>1</v>
      </c>
      <c r="W4" s="32"/>
      <c r="X4" s="32">
        <f t="shared" ref="X4:X40" si="1">SUM(C4:V4)</f>
        <v>10</v>
      </c>
      <c r="Y4" s="32"/>
      <c r="AA4" s="3">
        <v>2</v>
      </c>
      <c r="AB4" s="5" t="s">
        <v>28</v>
      </c>
      <c r="AC4" s="5" t="s">
        <v>29</v>
      </c>
      <c r="AD4" s="5" t="s">
        <v>28</v>
      </c>
      <c r="AE4" s="5" t="s">
        <v>27</v>
      </c>
      <c r="AF4" s="5" t="s">
        <v>29</v>
      </c>
      <c r="AG4" s="5" t="s">
        <v>29</v>
      </c>
      <c r="AH4" s="5" t="s">
        <v>29</v>
      </c>
      <c r="AI4" s="5" t="s">
        <v>29</v>
      </c>
      <c r="AJ4" s="5" t="s">
        <v>27</v>
      </c>
      <c r="AK4" s="5" t="s">
        <v>27</v>
      </c>
      <c r="AL4" s="5" t="s">
        <v>27</v>
      </c>
      <c r="AM4" s="5" t="s">
        <v>27</v>
      </c>
      <c r="AN4" s="5" t="s">
        <v>29</v>
      </c>
      <c r="AO4" s="5" t="s">
        <v>27</v>
      </c>
      <c r="AP4" s="5" t="s">
        <v>29</v>
      </c>
      <c r="AQ4" s="5" t="s">
        <v>27</v>
      </c>
      <c r="AR4" s="5" t="s">
        <v>27</v>
      </c>
      <c r="AS4" s="5" t="s">
        <v>29</v>
      </c>
      <c r="AT4" s="5" t="s">
        <v>27</v>
      </c>
      <c r="AU4" s="5" t="s">
        <v>29</v>
      </c>
      <c r="AV4" s="32"/>
      <c r="AW4" s="32">
        <f t="shared" ref="AW4:AW40" si="2">COUNTIF(AB4:AU4, "=v")</f>
        <v>9</v>
      </c>
      <c r="AX4" s="32">
        <f t="shared" ref="AX4:AX40" si="3">COUNTIF(AB4:AU4, "=p")</f>
        <v>2</v>
      </c>
      <c r="AY4" s="32">
        <f t="shared" ref="AY4:AY40" si="4">COUNTIF(AB4:AU4, "=s")</f>
        <v>9</v>
      </c>
      <c r="AZ4" s="32"/>
      <c r="BB4" s="3">
        <v>2</v>
      </c>
      <c r="BC4" s="5" t="str">
        <f t="shared" ref="BC4:BC40" si="5">CONCATENATE(C4,AB4)</f>
        <v>0p</v>
      </c>
      <c r="BD4" s="5" t="str">
        <f t="shared" ref="BD4:BD40" si="6">CONCATENATE(D4,AC4)</f>
        <v>1s</v>
      </c>
      <c r="BE4" s="5" t="str">
        <f t="shared" ref="BE4:BE40" si="7">CONCATENATE(E4,AD4)</f>
        <v>1p</v>
      </c>
      <c r="BF4" s="5" t="str">
        <f t="shared" ref="BF4:BF40" si="8">CONCATENATE(F4,AE4)</f>
        <v>1v</v>
      </c>
      <c r="BG4" s="5" t="str">
        <f t="shared" ref="BG4:BG40" si="9">CONCATENATE(G4,AF4)</f>
        <v>0s</v>
      </c>
      <c r="BH4" s="5" t="str">
        <f t="shared" ref="BH4:BH40" si="10">CONCATENATE(H4,AG4)</f>
        <v>0s</v>
      </c>
      <c r="BI4" s="5" t="str">
        <f t="shared" ref="BI4:BI40" si="11">CONCATENATE(I4,AH4)</f>
        <v>0s</v>
      </c>
      <c r="BJ4" s="5" t="str">
        <f t="shared" ref="BJ4:BJ40" si="12">CONCATENATE(J4,AI4)</f>
        <v>1s</v>
      </c>
      <c r="BK4" s="5" t="str">
        <f t="shared" ref="BK4:BK40" si="13">CONCATENATE(K4,AJ4)</f>
        <v>0v</v>
      </c>
      <c r="BL4" s="5" t="str">
        <f t="shared" ref="BL4:BL40" si="14">CONCATENATE(L4,AK4)</f>
        <v>1v</v>
      </c>
      <c r="BM4" s="5" t="str">
        <f t="shared" ref="BM4:BM40" si="15">CONCATENATE(M4,AL4)</f>
        <v>0v</v>
      </c>
      <c r="BN4" s="5" t="str">
        <f t="shared" ref="BN4:BN40" si="16">CONCATENATE(N4,AM4)</f>
        <v>1v</v>
      </c>
      <c r="BO4" s="5" t="str">
        <f t="shared" ref="BO4:BO40" si="17">CONCATENATE(O4,AN4)</f>
        <v>0s</v>
      </c>
      <c r="BP4" s="5" t="str">
        <f t="shared" ref="BP4:BP40" si="18">CONCATENATE(P4,AO4)</f>
        <v>1v</v>
      </c>
      <c r="BQ4" s="5" t="str">
        <f t="shared" ref="BQ4:BQ40" si="19">CONCATENATE(Q4,AP4)</f>
        <v>0s</v>
      </c>
      <c r="BR4" s="5" t="str">
        <f t="shared" ref="BR4:BR40" si="20">CONCATENATE(R4,AQ4)</f>
        <v>0v</v>
      </c>
      <c r="BS4" s="5" t="str">
        <f t="shared" ref="BS4:BS40" si="21">CONCATENATE(S4,AR4)</f>
        <v>1v</v>
      </c>
      <c r="BT4" s="5" t="str">
        <f t="shared" ref="BT4:BT40" si="22">CONCATENATE(T4,AS4)</f>
        <v>0s</v>
      </c>
      <c r="BU4" s="5" t="str">
        <f t="shared" ref="BU4:BU40" si="23">CONCATENATE(U4,AT4)</f>
        <v>1v</v>
      </c>
      <c r="BV4" s="5" t="str">
        <f t="shared" ref="BV4:BV40" si="24">CONCATENATE(V4,AU4)</f>
        <v>1s</v>
      </c>
      <c r="BW4" s="32"/>
      <c r="BX4" s="32"/>
      <c r="BY4" s="32"/>
    </row>
    <row r="5" spans="2:77" x14ac:dyDescent="0.3">
      <c r="B5" s="3">
        <v>3</v>
      </c>
      <c r="C5" s="5">
        <v>0</v>
      </c>
      <c r="D5" s="5">
        <v>0</v>
      </c>
      <c r="E5" s="5">
        <v>0</v>
      </c>
      <c r="F5" s="5">
        <v>0</v>
      </c>
      <c r="G5" s="5">
        <v>1</v>
      </c>
      <c r="H5" s="5">
        <v>1</v>
      </c>
      <c r="I5" s="5">
        <v>1</v>
      </c>
      <c r="J5" s="5">
        <v>0</v>
      </c>
      <c r="K5" s="5">
        <v>0</v>
      </c>
      <c r="L5" s="5">
        <v>0</v>
      </c>
      <c r="M5" s="5">
        <v>1</v>
      </c>
      <c r="N5" s="5">
        <v>1</v>
      </c>
      <c r="O5" s="5">
        <v>1</v>
      </c>
      <c r="P5" s="5">
        <v>0</v>
      </c>
      <c r="Q5" s="5">
        <v>1</v>
      </c>
      <c r="R5" s="5">
        <v>1</v>
      </c>
      <c r="S5" s="5">
        <v>0</v>
      </c>
      <c r="T5" s="5">
        <v>1</v>
      </c>
      <c r="U5" s="5">
        <v>1</v>
      </c>
      <c r="V5" s="5">
        <v>0</v>
      </c>
      <c r="W5" s="32"/>
      <c r="X5" s="32">
        <f t="shared" si="1"/>
        <v>10</v>
      </c>
      <c r="Y5" s="32"/>
      <c r="AA5" s="3">
        <v>3</v>
      </c>
      <c r="AB5" s="5" t="s">
        <v>27</v>
      </c>
      <c r="AC5" s="5" t="s">
        <v>27</v>
      </c>
      <c r="AD5" s="5" t="s">
        <v>28</v>
      </c>
      <c r="AE5" s="5" t="s">
        <v>29</v>
      </c>
      <c r="AF5" s="5" t="s">
        <v>29</v>
      </c>
      <c r="AG5" s="5" t="s">
        <v>27</v>
      </c>
      <c r="AH5" s="5" t="s">
        <v>29</v>
      </c>
      <c r="AI5" s="5" t="s">
        <v>27</v>
      </c>
      <c r="AJ5" s="5" t="s">
        <v>27</v>
      </c>
      <c r="AK5" s="5" t="s">
        <v>27</v>
      </c>
      <c r="AL5" s="5" t="s">
        <v>29</v>
      </c>
      <c r="AM5" s="5" t="s">
        <v>27</v>
      </c>
      <c r="AN5" s="5" t="s">
        <v>28</v>
      </c>
      <c r="AO5" s="5" t="s">
        <v>29</v>
      </c>
      <c r="AP5" s="5" t="s">
        <v>29</v>
      </c>
      <c r="AQ5" s="5" t="s">
        <v>29</v>
      </c>
      <c r="AR5" s="5" t="s">
        <v>27</v>
      </c>
      <c r="AS5" s="5" t="s">
        <v>28</v>
      </c>
      <c r="AT5" s="5" t="s">
        <v>29</v>
      </c>
      <c r="AU5" s="5" t="s">
        <v>28</v>
      </c>
      <c r="AV5" s="32"/>
      <c r="AW5" s="32">
        <f t="shared" si="2"/>
        <v>8</v>
      </c>
      <c r="AX5" s="32">
        <f t="shared" si="3"/>
        <v>4</v>
      </c>
      <c r="AY5" s="32">
        <f t="shared" si="4"/>
        <v>8</v>
      </c>
      <c r="AZ5" s="32"/>
      <c r="BB5" s="3">
        <v>3</v>
      </c>
      <c r="BC5" s="5" t="str">
        <f t="shared" si="5"/>
        <v>0v</v>
      </c>
      <c r="BD5" s="5" t="str">
        <f t="shared" si="6"/>
        <v>0v</v>
      </c>
      <c r="BE5" s="5" t="str">
        <f t="shared" si="7"/>
        <v>0p</v>
      </c>
      <c r="BF5" s="5" t="str">
        <f t="shared" si="8"/>
        <v>0s</v>
      </c>
      <c r="BG5" s="5" t="str">
        <f t="shared" si="9"/>
        <v>1s</v>
      </c>
      <c r="BH5" s="5" t="str">
        <f t="shared" si="10"/>
        <v>1v</v>
      </c>
      <c r="BI5" s="5" t="str">
        <f t="shared" si="11"/>
        <v>1s</v>
      </c>
      <c r="BJ5" s="5" t="str">
        <f t="shared" si="12"/>
        <v>0v</v>
      </c>
      <c r="BK5" s="5" t="str">
        <f t="shared" si="13"/>
        <v>0v</v>
      </c>
      <c r="BL5" s="5" t="str">
        <f t="shared" si="14"/>
        <v>0v</v>
      </c>
      <c r="BM5" s="5" t="str">
        <f t="shared" si="15"/>
        <v>1s</v>
      </c>
      <c r="BN5" s="5" t="str">
        <f t="shared" si="16"/>
        <v>1v</v>
      </c>
      <c r="BO5" s="5" t="str">
        <f t="shared" si="17"/>
        <v>1p</v>
      </c>
      <c r="BP5" s="5" t="str">
        <f t="shared" si="18"/>
        <v>0s</v>
      </c>
      <c r="BQ5" s="5" t="str">
        <f t="shared" si="19"/>
        <v>1s</v>
      </c>
      <c r="BR5" s="5" t="str">
        <f t="shared" si="20"/>
        <v>1s</v>
      </c>
      <c r="BS5" s="5" t="str">
        <f t="shared" si="21"/>
        <v>0v</v>
      </c>
      <c r="BT5" s="5" t="str">
        <f t="shared" si="22"/>
        <v>1p</v>
      </c>
      <c r="BU5" s="5" t="str">
        <f t="shared" si="23"/>
        <v>1s</v>
      </c>
      <c r="BV5" s="5" t="str">
        <f t="shared" si="24"/>
        <v>0p</v>
      </c>
      <c r="BW5" s="32"/>
      <c r="BX5" s="32"/>
      <c r="BY5" s="32"/>
    </row>
    <row r="6" spans="2:77" x14ac:dyDescent="0.3">
      <c r="B6" s="3">
        <v>4</v>
      </c>
      <c r="C6" s="5">
        <v>1</v>
      </c>
      <c r="D6" s="5">
        <v>1</v>
      </c>
      <c r="E6" s="5">
        <v>1</v>
      </c>
      <c r="F6" s="5">
        <v>1</v>
      </c>
      <c r="G6" s="5">
        <v>0</v>
      </c>
      <c r="H6" s="5">
        <v>0</v>
      </c>
      <c r="I6" s="5">
        <v>0</v>
      </c>
      <c r="J6" s="5">
        <v>1</v>
      </c>
      <c r="K6" s="5">
        <v>1</v>
      </c>
      <c r="L6" s="5">
        <v>1</v>
      </c>
      <c r="M6" s="5">
        <v>0</v>
      </c>
      <c r="N6" s="5">
        <v>0</v>
      </c>
      <c r="O6" s="5">
        <v>0</v>
      </c>
      <c r="P6" s="5">
        <v>1</v>
      </c>
      <c r="Q6" s="5">
        <v>0</v>
      </c>
      <c r="R6" s="5">
        <v>0</v>
      </c>
      <c r="S6" s="5">
        <v>1</v>
      </c>
      <c r="T6" s="5">
        <v>0</v>
      </c>
      <c r="U6" s="5">
        <v>0</v>
      </c>
      <c r="V6" s="5">
        <v>1</v>
      </c>
      <c r="W6" s="32"/>
      <c r="X6" s="32">
        <f t="shared" si="1"/>
        <v>10</v>
      </c>
      <c r="Y6" s="32"/>
      <c r="AA6" s="3">
        <v>4</v>
      </c>
      <c r="AB6" s="5" t="s">
        <v>27</v>
      </c>
      <c r="AC6" s="5" t="s">
        <v>28</v>
      </c>
      <c r="AD6" s="5" t="s">
        <v>29</v>
      </c>
      <c r="AE6" s="5" t="s">
        <v>28</v>
      </c>
      <c r="AF6" s="5" t="s">
        <v>29</v>
      </c>
      <c r="AG6" s="5" t="s">
        <v>28</v>
      </c>
      <c r="AH6" s="5" t="s">
        <v>27</v>
      </c>
      <c r="AI6" s="5" t="s">
        <v>29</v>
      </c>
      <c r="AJ6" s="5" t="s">
        <v>27</v>
      </c>
      <c r="AK6" s="5" t="s">
        <v>29</v>
      </c>
      <c r="AL6" s="5" t="s">
        <v>29</v>
      </c>
      <c r="AM6" s="5" t="s">
        <v>28</v>
      </c>
      <c r="AN6" s="5" t="s">
        <v>29</v>
      </c>
      <c r="AO6" s="5" t="s">
        <v>28</v>
      </c>
      <c r="AP6" s="5" t="s">
        <v>28</v>
      </c>
      <c r="AQ6" s="5" t="s">
        <v>27</v>
      </c>
      <c r="AR6" s="5" t="s">
        <v>28</v>
      </c>
      <c r="AS6" s="5" t="s">
        <v>27</v>
      </c>
      <c r="AT6" s="5" t="s">
        <v>28</v>
      </c>
      <c r="AU6" s="5" t="s">
        <v>27</v>
      </c>
      <c r="AV6" s="32"/>
      <c r="AW6" s="32">
        <f t="shared" si="2"/>
        <v>6</v>
      </c>
      <c r="AX6" s="32">
        <f t="shared" si="3"/>
        <v>8</v>
      </c>
      <c r="AY6" s="32">
        <f t="shared" si="4"/>
        <v>6</v>
      </c>
      <c r="AZ6" s="32"/>
      <c r="BB6" s="3">
        <v>4</v>
      </c>
      <c r="BC6" s="5" t="str">
        <f t="shared" si="5"/>
        <v>1v</v>
      </c>
      <c r="BD6" s="5" t="str">
        <f t="shared" si="6"/>
        <v>1p</v>
      </c>
      <c r="BE6" s="5" t="str">
        <f t="shared" si="7"/>
        <v>1s</v>
      </c>
      <c r="BF6" s="5" t="str">
        <f t="shared" si="8"/>
        <v>1p</v>
      </c>
      <c r="BG6" s="5" t="str">
        <f t="shared" si="9"/>
        <v>0s</v>
      </c>
      <c r="BH6" s="5" t="str">
        <f t="shared" si="10"/>
        <v>0p</v>
      </c>
      <c r="BI6" s="5" t="str">
        <f t="shared" si="11"/>
        <v>0v</v>
      </c>
      <c r="BJ6" s="5" t="str">
        <f t="shared" si="12"/>
        <v>1s</v>
      </c>
      <c r="BK6" s="5" t="str">
        <f t="shared" si="13"/>
        <v>1v</v>
      </c>
      <c r="BL6" s="5" t="str">
        <f t="shared" si="14"/>
        <v>1s</v>
      </c>
      <c r="BM6" s="5" t="str">
        <f t="shared" si="15"/>
        <v>0s</v>
      </c>
      <c r="BN6" s="5" t="str">
        <f t="shared" si="16"/>
        <v>0p</v>
      </c>
      <c r="BO6" s="5" t="str">
        <f t="shared" si="17"/>
        <v>0s</v>
      </c>
      <c r="BP6" s="5" t="str">
        <f t="shared" si="18"/>
        <v>1p</v>
      </c>
      <c r="BQ6" s="5" t="str">
        <f t="shared" si="19"/>
        <v>0p</v>
      </c>
      <c r="BR6" s="5" t="str">
        <f t="shared" si="20"/>
        <v>0v</v>
      </c>
      <c r="BS6" s="5" t="str">
        <f t="shared" si="21"/>
        <v>1p</v>
      </c>
      <c r="BT6" s="5" t="str">
        <f t="shared" si="22"/>
        <v>0v</v>
      </c>
      <c r="BU6" s="5" t="str">
        <f t="shared" si="23"/>
        <v>0p</v>
      </c>
      <c r="BV6" s="5" t="str">
        <f t="shared" si="24"/>
        <v>1v</v>
      </c>
      <c r="BW6" s="32"/>
      <c r="BX6" s="32"/>
      <c r="BY6" s="32"/>
    </row>
    <row r="7" spans="2:77" x14ac:dyDescent="0.3">
      <c r="B7" s="3">
        <v>5</v>
      </c>
      <c r="C7" s="5">
        <v>0</v>
      </c>
      <c r="D7" s="5">
        <v>0</v>
      </c>
      <c r="E7" s="5">
        <v>0</v>
      </c>
      <c r="F7" s="5">
        <v>1</v>
      </c>
      <c r="G7" s="5">
        <v>1</v>
      </c>
      <c r="H7" s="5">
        <v>1</v>
      </c>
      <c r="I7" s="5">
        <v>1</v>
      </c>
      <c r="J7" s="5">
        <v>0</v>
      </c>
      <c r="K7" s="5">
        <v>0</v>
      </c>
      <c r="L7" s="5">
        <v>0</v>
      </c>
      <c r="M7" s="5">
        <v>1</v>
      </c>
      <c r="N7" s="5">
        <v>1</v>
      </c>
      <c r="O7" s="5">
        <v>0</v>
      </c>
      <c r="P7" s="5">
        <v>0</v>
      </c>
      <c r="Q7" s="5">
        <v>1</v>
      </c>
      <c r="R7" s="5">
        <v>1</v>
      </c>
      <c r="S7" s="5">
        <v>0</v>
      </c>
      <c r="T7" s="5">
        <v>1</v>
      </c>
      <c r="U7" s="5">
        <v>1</v>
      </c>
      <c r="V7" s="5">
        <v>0</v>
      </c>
      <c r="W7" s="32"/>
      <c r="X7" s="32">
        <f t="shared" si="1"/>
        <v>10</v>
      </c>
      <c r="Y7" s="32"/>
      <c r="AA7" s="3">
        <v>5</v>
      </c>
      <c r="AB7" s="5" t="s">
        <v>29</v>
      </c>
      <c r="AC7" s="5" t="s">
        <v>29</v>
      </c>
      <c r="AD7" s="5" t="s">
        <v>29</v>
      </c>
      <c r="AE7" s="5" t="s">
        <v>27</v>
      </c>
      <c r="AF7" s="5" t="s">
        <v>29</v>
      </c>
      <c r="AG7" s="5" t="s">
        <v>28</v>
      </c>
      <c r="AH7" s="5" t="s">
        <v>28</v>
      </c>
      <c r="AI7" s="5" t="s">
        <v>27</v>
      </c>
      <c r="AJ7" s="5" t="s">
        <v>28</v>
      </c>
      <c r="AK7" s="5" t="s">
        <v>29</v>
      </c>
      <c r="AL7" s="5" t="s">
        <v>27</v>
      </c>
      <c r="AM7" s="5" t="s">
        <v>27</v>
      </c>
      <c r="AN7" s="5" t="s">
        <v>29</v>
      </c>
      <c r="AO7" s="5" t="s">
        <v>28</v>
      </c>
      <c r="AP7" s="5" t="s">
        <v>27</v>
      </c>
      <c r="AQ7" s="5" t="s">
        <v>28</v>
      </c>
      <c r="AR7" s="5" t="s">
        <v>28</v>
      </c>
      <c r="AS7" s="5" t="s">
        <v>27</v>
      </c>
      <c r="AT7" s="5" t="s">
        <v>28</v>
      </c>
      <c r="AU7" s="5" t="s">
        <v>28</v>
      </c>
      <c r="AV7" s="32"/>
      <c r="AW7" s="32">
        <f t="shared" si="2"/>
        <v>6</v>
      </c>
      <c r="AX7" s="32">
        <f t="shared" si="3"/>
        <v>8</v>
      </c>
      <c r="AY7" s="32">
        <f t="shared" si="4"/>
        <v>6</v>
      </c>
      <c r="AZ7" s="32"/>
      <c r="BB7" s="3">
        <v>5</v>
      </c>
      <c r="BC7" s="5" t="str">
        <f t="shared" si="5"/>
        <v>0s</v>
      </c>
      <c r="BD7" s="5" t="str">
        <f t="shared" si="6"/>
        <v>0s</v>
      </c>
      <c r="BE7" s="5" t="str">
        <f t="shared" si="7"/>
        <v>0s</v>
      </c>
      <c r="BF7" s="5" t="str">
        <f t="shared" si="8"/>
        <v>1v</v>
      </c>
      <c r="BG7" s="5" t="str">
        <f t="shared" si="9"/>
        <v>1s</v>
      </c>
      <c r="BH7" s="5" t="str">
        <f t="shared" si="10"/>
        <v>1p</v>
      </c>
      <c r="BI7" s="5" t="str">
        <f t="shared" si="11"/>
        <v>1p</v>
      </c>
      <c r="BJ7" s="5" t="str">
        <f t="shared" si="12"/>
        <v>0v</v>
      </c>
      <c r="BK7" s="5" t="str">
        <f t="shared" si="13"/>
        <v>0p</v>
      </c>
      <c r="BL7" s="5" t="str">
        <f t="shared" si="14"/>
        <v>0s</v>
      </c>
      <c r="BM7" s="5" t="str">
        <f t="shared" si="15"/>
        <v>1v</v>
      </c>
      <c r="BN7" s="5" t="str">
        <f t="shared" si="16"/>
        <v>1v</v>
      </c>
      <c r="BO7" s="5" t="str">
        <f t="shared" si="17"/>
        <v>0s</v>
      </c>
      <c r="BP7" s="5" t="str">
        <f t="shared" si="18"/>
        <v>0p</v>
      </c>
      <c r="BQ7" s="5" t="str">
        <f t="shared" si="19"/>
        <v>1v</v>
      </c>
      <c r="BR7" s="5" t="str">
        <f t="shared" si="20"/>
        <v>1p</v>
      </c>
      <c r="BS7" s="5" t="str">
        <f t="shared" si="21"/>
        <v>0p</v>
      </c>
      <c r="BT7" s="5" t="str">
        <f t="shared" si="22"/>
        <v>1v</v>
      </c>
      <c r="BU7" s="5" t="str">
        <f t="shared" si="23"/>
        <v>1p</v>
      </c>
      <c r="BV7" s="5" t="str">
        <f t="shared" si="24"/>
        <v>0p</v>
      </c>
      <c r="BW7" s="32"/>
      <c r="BX7" s="32"/>
      <c r="BY7" s="32"/>
    </row>
    <row r="8" spans="2:77" x14ac:dyDescent="0.3">
      <c r="B8" s="3">
        <v>6</v>
      </c>
      <c r="C8" s="5">
        <v>1</v>
      </c>
      <c r="D8" s="5">
        <v>1</v>
      </c>
      <c r="E8" s="5">
        <v>1</v>
      </c>
      <c r="F8" s="5">
        <v>0</v>
      </c>
      <c r="G8" s="5">
        <v>0</v>
      </c>
      <c r="H8" s="5">
        <v>0</v>
      </c>
      <c r="I8" s="5">
        <v>0</v>
      </c>
      <c r="J8" s="5">
        <v>1</v>
      </c>
      <c r="K8" s="5">
        <v>1</v>
      </c>
      <c r="L8" s="5">
        <v>1</v>
      </c>
      <c r="M8" s="5">
        <v>0</v>
      </c>
      <c r="N8" s="5">
        <v>0</v>
      </c>
      <c r="O8" s="5">
        <v>1</v>
      </c>
      <c r="P8" s="5">
        <v>1</v>
      </c>
      <c r="Q8" s="5">
        <v>0</v>
      </c>
      <c r="R8" s="5">
        <v>0</v>
      </c>
      <c r="S8" s="5">
        <v>1</v>
      </c>
      <c r="T8" s="5">
        <v>0</v>
      </c>
      <c r="U8" s="5">
        <v>0</v>
      </c>
      <c r="V8" s="5">
        <v>1</v>
      </c>
      <c r="W8" s="32"/>
      <c r="X8" s="32">
        <f t="shared" si="1"/>
        <v>10</v>
      </c>
      <c r="Y8" s="32"/>
      <c r="AA8" s="3">
        <v>6</v>
      </c>
      <c r="AB8" s="5" t="s">
        <v>29</v>
      </c>
      <c r="AC8" s="5" t="s">
        <v>27</v>
      </c>
      <c r="AD8" s="5" t="s">
        <v>29</v>
      </c>
      <c r="AE8" s="5" t="s">
        <v>29</v>
      </c>
      <c r="AF8" s="5" t="s">
        <v>29</v>
      </c>
      <c r="AG8" s="5" t="s">
        <v>29</v>
      </c>
      <c r="AH8" s="5" t="s">
        <v>28</v>
      </c>
      <c r="AI8" s="5" t="s">
        <v>27</v>
      </c>
      <c r="AJ8" s="5" t="s">
        <v>27</v>
      </c>
      <c r="AK8" s="5" t="s">
        <v>27</v>
      </c>
      <c r="AL8" s="5" t="s">
        <v>28</v>
      </c>
      <c r="AM8" s="5" t="s">
        <v>27</v>
      </c>
      <c r="AN8" s="5" t="s">
        <v>27</v>
      </c>
      <c r="AO8" s="5" t="s">
        <v>28</v>
      </c>
      <c r="AP8" s="5" t="s">
        <v>27</v>
      </c>
      <c r="AQ8" s="5" t="s">
        <v>29</v>
      </c>
      <c r="AR8" s="5" t="s">
        <v>29</v>
      </c>
      <c r="AS8" s="5" t="s">
        <v>29</v>
      </c>
      <c r="AT8" s="5" t="s">
        <v>27</v>
      </c>
      <c r="AU8" s="5" t="s">
        <v>28</v>
      </c>
      <c r="AV8" s="32"/>
      <c r="AW8" s="32">
        <f t="shared" si="2"/>
        <v>8</v>
      </c>
      <c r="AX8" s="32">
        <f t="shared" si="3"/>
        <v>4</v>
      </c>
      <c r="AY8" s="32">
        <f t="shared" si="4"/>
        <v>8</v>
      </c>
      <c r="AZ8" s="32"/>
      <c r="BB8" s="3">
        <v>6</v>
      </c>
      <c r="BC8" s="5" t="str">
        <f t="shared" si="5"/>
        <v>1s</v>
      </c>
      <c r="BD8" s="5" t="str">
        <f t="shared" si="6"/>
        <v>1v</v>
      </c>
      <c r="BE8" s="5" t="str">
        <f t="shared" si="7"/>
        <v>1s</v>
      </c>
      <c r="BF8" s="5" t="str">
        <f t="shared" si="8"/>
        <v>0s</v>
      </c>
      <c r="BG8" s="5" t="str">
        <f t="shared" si="9"/>
        <v>0s</v>
      </c>
      <c r="BH8" s="5" t="str">
        <f t="shared" si="10"/>
        <v>0s</v>
      </c>
      <c r="BI8" s="5" t="str">
        <f t="shared" si="11"/>
        <v>0p</v>
      </c>
      <c r="BJ8" s="5" t="str">
        <f t="shared" si="12"/>
        <v>1v</v>
      </c>
      <c r="BK8" s="5" t="str">
        <f t="shared" si="13"/>
        <v>1v</v>
      </c>
      <c r="BL8" s="5" t="str">
        <f t="shared" si="14"/>
        <v>1v</v>
      </c>
      <c r="BM8" s="5" t="str">
        <f t="shared" si="15"/>
        <v>0p</v>
      </c>
      <c r="BN8" s="5" t="str">
        <f t="shared" si="16"/>
        <v>0v</v>
      </c>
      <c r="BO8" s="5" t="str">
        <f t="shared" si="17"/>
        <v>1v</v>
      </c>
      <c r="BP8" s="5" t="str">
        <f t="shared" si="18"/>
        <v>1p</v>
      </c>
      <c r="BQ8" s="5" t="str">
        <f t="shared" si="19"/>
        <v>0v</v>
      </c>
      <c r="BR8" s="5" t="str">
        <f t="shared" si="20"/>
        <v>0s</v>
      </c>
      <c r="BS8" s="5" t="str">
        <f t="shared" si="21"/>
        <v>1s</v>
      </c>
      <c r="BT8" s="5" t="str">
        <f t="shared" si="22"/>
        <v>0s</v>
      </c>
      <c r="BU8" s="5" t="str">
        <f t="shared" si="23"/>
        <v>0v</v>
      </c>
      <c r="BV8" s="5" t="str">
        <f t="shared" si="24"/>
        <v>1p</v>
      </c>
      <c r="BW8" s="32"/>
      <c r="BX8" s="32"/>
      <c r="BY8" s="32"/>
    </row>
    <row r="9" spans="2:77" x14ac:dyDescent="0.3">
      <c r="B9" s="3">
        <v>7</v>
      </c>
      <c r="C9" s="5">
        <v>0</v>
      </c>
      <c r="D9" s="5">
        <v>0</v>
      </c>
      <c r="E9" s="5">
        <v>0</v>
      </c>
      <c r="F9" s="5">
        <v>1</v>
      </c>
      <c r="G9" s="5">
        <v>1</v>
      </c>
      <c r="H9" s="5">
        <v>1</v>
      </c>
      <c r="I9" s="5">
        <v>1</v>
      </c>
      <c r="J9" s="5">
        <v>0</v>
      </c>
      <c r="K9" s="5">
        <v>0</v>
      </c>
      <c r="L9" s="5">
        <v>0</v>
      </c>
      <c r="M9" s="5">
        <v>1</v>
      </c>
      <c r="N9" s="5">
        <v>1</v>
      </c>
      <c r="O9" s="5">
        <v>0</v>
      </c>
      <c r="P9" s="5">
        <v>0</v>
      </c>
      <c r="Q9" s="5">
        <v>1</v>
      </c>
      <c r="R9" s="5">
        <v>1</v>
      </c>
      <c r="S9" s="5">
        <v>0</v>
      </c>
      <c r="T9" s="5">
        <v>1</v>
      </c>
      <c r="U9" s="5">
        <v>1</v>
      </c>
      <c r="V9" s="5">
        <v>0</v>
      </c>
      <c r="W9" s="32"/>
      <c r="X9" s="32">
        <f t="shared" si="1"/>
        <v>10</v>
      </c>
      <c r="Y9" s="32"/>
      <c r="AA9" s="3">
        <v>7</v>
      </c>
      <c r="AB9" s="5" t="s">
        <v>29</v>
      </c>
      <c r="AC9" s="5" t="s">
        <v>29</v>
      </c>
      <c r="AD9" s="5" t="s">
        <v>27</v>
      </c>
      <c r="AE9" s="5" t="s">
        <v>27</v>
      </c>
      <c r="AF9" s="5" t="s">
        <v>27</v>
      </c>
      <c r="AG9" s="5" t="s">
        <v>27</v>
      </c>
      <c r="AH9" s="5" t="s">
        <v>28</v>
      </c>
      <c r="AI9" s="5" t="s">
        <v>27</v>
      </c>
      <c r="AJ9" s="5" t="s">
        <v>27</v>
      </c>
      <c r="AK9" s="5" t="s">
        <v>27</v>
      </c>
      <c r="AL9" s="5" t="s">
        <v>29</v>
      </c>
      <c r="AM9" s="5" t="s">
        <v>27</v>
      </c>
      <c r="AN9" s="5" t="s">
        <v>28</v>
      </c>
      <c r="AO9" s="5" t="s">
        <v>29</v>
      </c>
      <c r="AP9" s="5" t="s">
        <v>29</v>
      </c>
      <c r="AQ9" s="5" t="s">
        <v>27</v>
      </c>
      <c r="AR9" s="5" t="s">
        <v>29</v>
      </c>
      <c r="AS9" s="5" t="s">
        <v>29</v>
      </c>
      <c r="AT9" s="5" t="s">
        <v>29</v>
      </c>
      <c r="AU9" s="5" t="s">
        <v>29</v>
      </c>
      <c r="AV9" s="32"/>
      <c r="AW9" s="32">
        <f t="shared" si="2"/>
        <v>9</v>
      </c>
      <c r="AX9" s="32">
        <f t="shared" si="3"/>
        <v>2</v>
      </c>
      <c r="AY9" s="32">
        <f t="shared" si="4"/>
        <v>9</v>
      </c>
      <c r="AZ9" s="32"/>
      <c r="BB9" s="3">
        <v>7</v>
      </c>
      <c r="BC9" s="5" t="str">
        <f t="shared" si="5"/>
        <v>0s</v>
      </c>
      <c r="BD9" s="5" t="str">
        <f t="shared" si="6"/>
        <v>0s</v>
      </c>
      <c r="BE9" s="5" t="str">
        <f t="shared" si="7"/>
        <v>0v</v>
      </c>
      <c r="BF9" s="5" t="str">
        <f t="shared" si="8"/>
        <v>1v</v>
      </c>
      <c r="BG9" s="5" t="str">
        <f t="shared" si="9"/>
        <v>1v</v>
      </c>
      <c r="BH9" s="5" t="str">
        <f t="shared" si="10"/>
        <v>1v</v>
      </c>
      <c r="BI9" s="5" t="str">
        <f t="shared" si="11"/>
        <v>1p</v>
      </c>
      <c r="BJ9" s="5" t="str">
        <f t="shared" si="12"/>
        <v>0v</v>
      </c>
      <c r="BK9" s="5" t="str">
        <f t="shared" si="13"/>
        <v>0v</v>
      </c>
      <c r="BL9" s="5" t="str">
        <f t="shared" si="14"/>
        <v>0v</v>
      </c>
      <c r="BM9" s="5" t="str">
        <f t="shared" si="15"/>
        <v>1s</v>
      </c>
      <c r="BN9" s="5" t="str">
        <f t="shared" si="16"/>
        <v>1v</v>
      </c>
      <c r="BO9" s="5" t="str">
        <f t="shared" si="17"/>
        <v>0p</v>
      </c>
      <c r="BP9" s="5" t="str">
        <f t="shared" si="18"/>
        <v>0s</v>
      </c>
      <c r="BQ9" s="5" t="str">
        <f t="shared" si="19"/>
        <v>1s</v>
      </c>
      <c r="BR9" s="5" t="str">
        <f t="shared" si="20"/>
        <v>1v</v>
      </c>
      <c r="BS9" s="5" t="str">
        <f t="shared" si="21"/>
        <v>0s</v>
      </c>
      <c r="BT9" s="5" t="str">
        <f t="shared" si="22"/>
        <v>1s</v>
      </c>
      <c r="BU9" s="5" t="str">
        <f t="shared" si="23"/>
        <v>1s</v>
      </c>
      <c r="BV9" s="5" t="str">
        <f t="shared" si="24"/>
        <v>0s</v>
      </c>
      <c r="BW9" s="32"/>
      <c r="BX9" s="32"/>
      <c r="BY9" s="32"/>
    </row>
    <row r="10" spans="2:77" x14ac:dyDescent="0.3">
      <c r="B10" s="3">
        <v>8</v>
      </c>
      <c r="C10" s="5">
        <v>1</v>
      </c>
      <c r="D10" s="5">
        <v>0</v>
      </c>
      <c r="E10" s="5">
        <v>1</v>
      </c>
      <c r="F10" s="5">
        <v>0</v>
      </c>
      <c r="G10" s="5">
        <v>1</v>
      </c>
      <c r="H10" s="5">
        <v>0</v>
      </c>
      <c r="I10" s="5">
        <v>1</v>
      </c>
      <c r="J10" s="5">
        <v>1</v>
      </c>
      <c r="K10" s="5">
        <v>1</v>
      </c>
      <c r="L10" s="5">
        <v>1</v>
      </c>
      <c r="M10" s="5">
        <v>0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1</v>
      </c>
      <c r="W10" s="32"/>
      <c r="X10" s="32">
        <f t="shared" si="1"/>
        <v>10</v>
      </c>
      <c r="Y10" s="32"/>
      <c r="AA10" s="3">
        <v>8</v>
      </c>
      <c r="AB10" s="5" t="s">
        <v>27</v>
      </c>
      <c r="AC10" s="5" t="s">
        <v>29</v>
      </c>
      <c r="AD10" s="5" t="s">
        <v>27</v>
      </c>
      <c r="AE10" s="5" t="s">
        <v>29</v>
      </c>
      <c r="AF10" s="5" t="s">
        <v>28</v>
      </c>
      <c r="AG10" s="5" t="s">
        <v>28</v>
      </c>
      <c r="AH10" s="5" t="s">
        <v>29</v>
      </c>
      <c r="AI10" s="5" t="s">
        <v>27</v>
      </c>
      <c r="AJ10" s="5" t="s">
        <v>27</v>
      </c>
      <c r="AK10" s="5" t="s">
        <v>27</v>
      </c>
      <c r="AL10" s="5" t="s">
        <v>29</v>
      </c>
      <c r="AM10" s="5" t="s">
        <v>29</v>
      </c>
      <c r="AN10" s="5" t="s">
        <v>28</v>
      </c>
      <c r="AO10" s="5" t="s">
        <v>27</v>
      </c>
      <c r="AP10" s="5" t="s">
        <v>29</v>
      </c>
      <c r="AQ10" s="5" t="s">
        <v>27</v>
      </c>
      <c r="AR10" s="5" t="s">
        <v>29</v>
      </c>
      <c r="AS10" s="5" t="s">
        <v>29</v>
      </c>
      <c r="AT10" s="5" t="s">
        <v>28</v>
      </c>
      <c r="AU10" s="5" t="s">
        <v>27</v>
      </c>
      <c r="AV10" s="32"/>
      <c r="AW10" s="32">
        <f t="shared" si="2"/>
        <v>8</v>
      </c>
      <c r="AX10" s="32">
        <f t="shared" si="3"/>
        <v>4</v>
      </c>
      <c r="AY10" s="32">
        <f t="shared" si="4"/>
        <v>8</v>
      </c>
      <c r="AZ10" s="32"/>
      <c r="BB10" s="3">
        <v>8</v>
      </c>
      <c r="BC10" s="5" t="str">
        <f t="shared" si="5"/>
        <v>1v</v>
      </c>
      <c r="BD10" s="5" t="str">
        <f t="shared" si="6"/>
        <v>0s</v>
      </c>
      <c r="BE10" s="5" t="str">
        <f t="shared" si="7"/>
        <v>1v</v>
      </c>
      <c r="BF10" s="5" t="str">
        <f t="shared" si="8"/>
        <v>0s</v>
      </c>
      <c r="BG10" s="5" t="str">
        <f t="shared" si="9"/>
        <v>1p</v>
      </c>
      <c r="BH10" s="5" t="str">
        <f t="shared" si="10"/>
        <v>0p</v>
      </c>
      <c r="BI10" s="5" t="str">
        <f t="shared" si="11"/>
        <v>1s</v>
      </c>
      <c r="BJ10" s="5" t="str">
        <f t="shared" si="12"/>
        <v>1v</v>
      </c>
      <c r="BK10" s="5" t="str">
        <f t="shared" si="13"/>
        <v>1v</v>
      </c>
      <c r="BL10" s="5" t="str">
        <f t="shared" si="14"/>
        <v>1v</v>
      </c>
      <c r="BM10" s="5" t="str">
        <f t="shared" si="15"/>
        <v>0s</v>
      </c>
      <c r="BN10" s="5" t="str">
        <f t="shared" si="16"/>
        <v>0s</v>
      </c>
      <c r="BO10" s="5" t="str">
        <f t="shared" si="17"/>
        <v>1p</v>
      </c>
      <c r="BP10" s="5" t="str">
        <f t="shared" si="18"/>
        <v>1v</v>
      </c>
      <c r="BQ10" s="5" t="str">
        <f t="shared" si="19"/>
        <v>0s</v>
      </c>
      <c r="BR10" s="5" t="str">
        <f t="shared" si="20"/>
        <v>0v</v>
      </c>
      <c r="BS10" s="5" t="str">
        <f t="shared" si="21"/>
        <v>0s</v>
      </c>
      <c r="BT10" s="5" t="str">
        <f t="shared" si="22"/>
        <v>0s</v>
      </c>
      <c r="BU10" s="5" t="str">
        <f t="shared" si="23"/>
        <v>0p</v>
      </c>
      <c r="BV10" s="5" t="str">
        <f t="shared" si="24"/>
        <v>1v</v>
      </c>
      <c r="BW10" s="32"/>
      <c r="BX10" s="32"/>
      <c r="BY10" s="32"/>
    </row>
    <row r="11" spans="2:77" x14ac:dyDescent="0.3">
      <c r="B11" s="3">
        <v>9</v>
      </c>
      <c r="C11" s="5">
        <v>0</v>
      </c>
      <c r="D11" s="5">
        <v>1</v>
      </c>
      <c r="E11" s="5">
        <v>0</v>
      </c>
      <c r="F11" s="5">
        <v>1</v>
      </c>
      <c r="G11" s="5">
        <v>0</v>
      </c>
      <c r="H11" s="5">
        <v>1</v>
      </c>
      <c r="I11" s="5">
        <v>0</v>
      </c>
      <c r="J11" s="5">
        <v>0</v>
      </c>
      <c r="K11" s="5">
        <v>0</v>
      </c>
      <c r="L11" s="5">
        <v>0</v>
      </c>
      <c r="M11" s="5">
        <v>1</v>
      </c>
      <c r="N11" s="5">
        <v>1</v>
      </c>
      <c r="O11" s="5">
        <v>0</v>
      </c>
      <c r="P11" s="5">
        <v>0</v>
      </c>
      <c r="Q11" s="5">
        <v>1</v>
      </c>
      <c r="R11" s="5">
        <v>1</v>
      </c>
      <c r="S11" s="5">
        <v>1</v>
      </c>
      <c r="T11" s="5">
        <v>1</v>
      </c>
      <c r="U11" s="5">
        <v>1</v>
      </c>
      <c r="V11" s="5">
        <v>0</v>
      </c>
      <c r="W11" s="32"/>
      <c r="X11" s="32">
        <f t="shared" si="1"/>
        <v>10</v>
      </c>
      <c r="Y11" s="32"/>
      <c r="AA11" s="3">
        <v>9</v>
      </c>
      <c r="AB11" s="5" t="s">
        <v>28</v>
      </c>
      <c r="AC11" s="5" t="s">
        <v>29</v>
      </c>
      <c r="AD11" s="5" t="s">
        <v>27</v>
      </c>
      <c r="AE11" s="5" t="s">
        <v>29</v>
      </c>
      <c r="AF11" s="5" t="s">
        <v>29</v>
      </c>
      <c r="AG11" s="5" t="s">
        <v>27</v>
      </c>
      <c r="AH11" s="5" t="s">
        <v>29</v>
      </c>
      <c r="AI11" s="5" t="s">
        <v>27</v>
      </c>
      <c r="AJ11" s="5" t="s">
        <v>27</v>
      </c>
      <c r="AK11" s="5" t="s">
        <v>29</v>
      </c>
      <c r="AL11" s="5" t="s">
        <v>27</v>
      </c>
      <c r="AM11" s="5" t="s">
        <v>27</v>
      </c>
      <c r="AN11" s="5" t="s">
        <v>28</v>
      </c>
      <c r="AO11" s="5" t="s">
        <v>27</v>
      </c>
      <c r="AP11" s="5" t="s">
        <v>28</v>
      </c>
      <c r="AQ11" s="5" t="s">
        <v>29</v>
      </c>
      <c r="AR11" s="5" t="s">
        <v>29</v>
      </c>
      <c r="AS11" s="5" t="s">
        <v>28</v>
      </c>
      <c r="AT11" s="5" t="s">
        <v>29</v>
      </c>
      <c r="AU11" s="5" t="s">
        <v>27</v>
      </c>
      <c r="AV11" s="32"/>
      <c r="AW11" s="32">
        <f t="shared" si="2"/>
        <v>8</v>
      </c>
      <c r="AX11" s="32">
        <f t="shared" si="3"/>
        <v>4</v>
      </c>
      <c r="AY11" s="32">
        <f t="shared" si="4"/>
        <v>8</v>
      </c>
      <c r="AZ11" s="32"/>
      <c r="BB11" s="3">
        <v>9</v>
      </c>
      <c r="BC11" s="5" t="str">
        <f t="shared" si="5"/>
        <v>0p</v>
      </c>
      <c r="BD11" s="5" t="str">
        <f t="shared" si="6"/>
        <v>1s</v>
      </c>
      <c r="BE11" s="5" t="str">
        <f t="shared" si="7"/>
        <v>0v</v>
      </c>
      <c r="BF11" s="5" t="str">
        <f t="shared" si="8"/>
        <v>1s</v>
      </c>
      <c r="BG11" s="5" t="str">
        <f t="shared" si="9"/>
        <v>0s</v>
      </c>
      <c r="BH11" s="5" t="str">
        <f t="shared" si="10"/>
        <v>1v</v>
      </c>
      <c r="BI11" s="5" t="str">
        <f t="shared" si="11"/>
        <v>0s</v>
      </c>
      <c r="BJ11" s="5" t="str">
        <f t="shared" si="12"/>
        <v>0v</v>
      </c>
      <c r="BK11" s="5" t="str">
        <f t="shared" si="13"/>
        <v>0v</v>
      </c>
      <c r="BL11" s="5" t="str">
        <f t="shared" si="14"/>
        <v>0s</v>
      </c>
      <c r="BM11" s="5" t="str">
        <f t="shared" si="15"/>
        <v>1v</v>
      </c>
      <c r="BN11" s="5" t="str">
        <f t="shared" si="16"/>
        <v>1v</v>
      </c>
      <c r="BO11" s="5" t="str">
        <f t="shared" si="17"/>
        <v>0p</v>
      </c>
      <c r="BP11" s="5" t="str">
        <f t="shared" si="18"/>
        <v>0v</v>
      </c>
      <c r="BQ11" s="5" t="str">
        <f t="shared" si="19"/>
        <v>1p</v>
      </c>
      <c r="BR11" s="5" t="str">
        <f t="shared" si="20"/>
        <v>1s</v>
      </c>
      <c r="BS11" s="5" t="str">
        <f t="shared" si="21"/>
        <v>1s</v>
      </c>
      <c r="BT11" s="5" t="str">
        <f t="shared" si="22"/>
        <v>1p</v>
      </c>
      <c r="BU11" s="5" t="str">
        <f t="shared" si="23"/>
        <v>1s</v>
      </c>
      <c r="BV11" s="5" t="str">
        <f t="shared" si="24"/>
        <v>0v</v>
      </c>
      <c r="BW11" s="32"/>
      <c r="BX11" s="32"/>
      <c r="BY11" s="32"/>
    </row>
    <row r="12" spans="2:77" x14ac:dyDescent="0.3">
      <c r="B12" s="3">
        <v>10</v>
      </c>
      <c r="C12" s="5">
        <v>1</v>
      </c>
      <c r="D12" s="5">
        <v>0</v>
      </c>
      <c r="E12" s="5">
        <v>1</v>
      </c>
      <c r="F12" s="5">
        <v>0</v>
      </c>
      <c r="G12" s="5">
        <v>1</v>
      </c>
      <c r="H12" s="5">
        <v>0</v>
      </c>
      <c r="I12" s="5">
        <v>1</v>
      </c>
      <c r="J12" s="5">
        <v>1</v>
      </c>
      <c r="K12" s="5">
        <v>1</v>
      </c>
      <c r="L12" s="5">
        <v>1</v>
      </c>
      <c r="M12" s="5">
        <v>0</v>
      </c>
      <c r="N12" s="5">
        <v>0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1</v>
      </c>
      <c r="W12" s="32"/>
      <c r="X12" s="32">
        <f t="shared" si="1"/>
        <v>10</v>
      </c>
      <c r="Y12" s="32"/>
      <c r="AA12" s="3">
        <v>10</v>
      </c>
      <c r="AB12" s="5" t="s">
        <v>27</v>
      </c>
      <c r="AC12" s="5" t="s">
        <v>29</v>
      </c>
      <c r="AD12" s="5" t="s">
        <v>27</v>
      </c>
      <c r="AE12" s="5" t="s">
        <v>28</v>
      </c>
      <c r="AF12" s="5" t="s">
        <v>27</v>
      </c>
      <c r="AG12" s="5" t="s">
        <v>27</v>
      </c>
      <c r="AH12" s="5" t="s">
        <v>29</v>
      </c>
      <c r="AI12" s="5" t="s">
        <v>27</v>
      </c>
      <c r="AJ12" s="5" t="s">
        <v>27</v>
      </c>
      <c r="AK12" s="5" t="s">
        <v>28</v>
      </c>
      <c r="AL12" s="5" t="s">
        <v>28</v>
      </c>
      <c r="AM12" s="5" t="s">
        <v>29</v>
      </c>
      <c r="AN12" s="5" t="s">
        <v>28</v>
      </c>
      <c r="AO12" s="5" t="s">
        <v>27</v>
      </c>
      <c r="AP12" s="5" t="s">
        <v>29</v>
      </c>
      <c r="AQ12" s="5" t="s">
        <v>29</v>
      </c>
      <c r="AR12" s="5" t="s">
        <v>29</v>
      </c>
      <c r="AS12" s="5" t="s">
        <v>29</v>
      </c>
      <c r="AT12" s="5" t="s">
        <v>28</v>
      </c>
      <c r="AU12" s="5" t="s">
        <v>28</v>
      </c>
      <c r="AV12" s="32"/>
      <c r="AW12" s="32">
        <f t="shared" si="2"/>
        <v>7</v>
      </c>
      <c r="AX12" s="32">
        <f t="shared" si="3"/>
        <v>6</v>
      </c>
      <c r="AY12" s="32">
        <f t="shared" si="4"/>
        <v>7</v>
      </c>
      <c r="AZ12" s="32"/>
      <c r="BB12" s="3">
        <v>10</v>
      </c>
      <c r="BC12" s="5" t="str">
        <f t="shared" si="5"/>
        <v>1v</v>
      </c>
      <c r="BD12" s="5" t="str">
        <f t="shared" si="6"/>
        <v>0s</v>
      </c>
      <c r="BE12" s="5" t="str">
        <f t="shared" si="7"/>
        <v>1v</v>
      </c>
      <c r="BF12" s="5" t="str">
        <f t="shared" si="8"/>
        <v>0p</v>
      </c>
      <c r="BG12" s="5" t="str">
        <f t="shared" si="9"/>
        <v>1v</v>
      </c>
      <c r="BH12" s="5" t="str">
        <f t="shared" si="10"/>
        <v>0v</v>
      </c>
      <c r="BI12" s="5" t="str">
        <f t="shared" si="11"/>
        <v>1s</v>
      </c>
      <c r="BJ12" s="5" t="str">
        <f t="shared" si="12"/>
        <v>1v</v>
      </c>
      <c r="BK12" s="5" t="str">
        <f t="shared" si="13"/>
        <v>1v</v>
      </c>
      <c r="BL12" s="5" t="str">
        <f t="shared" si="14"/>
        <v>1p</v>
      </c>
      <c r="BM12" s="5" t="str">
        <f t="shared" si="15"/>
        <v>0p</v>
      </c>
      <c r="BN12" s="5" t="str">
        <f t="shared" si="16"/>
        <v>0s</v>
      </c>
      <c r="BO12" s="5" t="str">
        <f t="shared" si="17"/>
        <v>1p</v>
      </c>
      <c r="BP12" s="5" t="str">
        <f t="shared" si="18"/>
        <v>1v</v>
      </c>
      <c r="BQ12" s="5" t="str">
        <f t="shared" si="19"/>
        <v>0s</v>
      </c>
      <c r="BR12" s="5" t="str">
        <f t="shared" si="20"/>
        <v>0s</v>
      </c>
      <c r="BS12" s="5" t="str">
        <f t="shared" si="21"/>
        <v>0s</v>
      </c>
      <c r="BT12" s="5" t="str">
        <f t="shared" si="22"/>
        <v>0s</v>
      </c>
      <c r="BU12" s="5" t="str">
        <f t="shared" si="23"/>
        <v>0p</v>
      </c>
      <c r="BV12" s="5" t="str">
        <f t="shared" si="24"/>
        <v>1p</v>
      </c>
      <c r="BW12" s="32"/>
      <c r="BX12" s="32"/>
      <c r="BY12" s="32"/>
    </row>
    <row r="13" spans="2:77" x14ac:dyDescent="0.3">
      <c r="B13" s="3">
        <v>11</v>
      </c>
      <c r="C13" s="5">
        <v>0</v>
      </c>
      <c r="D13" s="5">
        <v>1</v>
      </c>
      <c r="E13" s="5">
        <v>0</v>
      </c>
      <c r="F13" s="5">
        <v>1</v>
      </c>
      <c r="G13" s="5">
        <v>0</v>
      </c>
      <c r="H13" s="5">
        <v>1</v>
      </c>
      <c r="I13" s="5">
        <v>0</v>
      </c>
      <c r="J13" s="5">
        <v>0</v>
      </c>
      <c r="K13" s="5">
        <v>1</v>
      </c>
      <c r="L13" s="5">
        <v>0</v>
      </c>
      <c r="M13" s="5">
        <v>1</v>
      </c>
      <c r="N13" s="5">
        <v>1</v>
      </c>
      <c r="O13" s="5">
        <v>0</v>
      </c>
      <c r="P13" s="5">
        <v>0</v>
      </c>
      <c r="Q13" s="5">
        <v>1</v>
      </c>
      <c r="R13" s="5">
        <v>1</v>
      </c>
      <c r="S13" s="5">
        <v>1</v>
      </c>
      <c r="T13" s="5">
        <v>1</v>
      </c>
      <c r="U13" s="5">
        <v>0</v>
      </c>
      <c r="V13" s="5">
        <v>0</v>
      </c>
      <c r="W13" s="32"/>
      <c r="X13" s="32">
        <f t="shared" si="1"/>
        <v>10</v>
      </c>
      <c r="Y13" s="32"/>
      <c r="AA13" s="3">
        <v>11</v>
      </c>
      <c r="AB13" s="5" t="s">
        <v>27</v>
      </c>
      <c r="AC13" s="5" t="s">
        <v>28</v>
      </c>
      <c r="AD13" s="5" t="s">
        <v>29</v>
      </c>
      <c r="AE13" s="5" t="s">
        <v>27</v>
      </c>
      <c r="AF13" s="5" t="s">
        <v>29</v>
      </c>
      <c r="AG13" s="5" t="s">
        <v>27</v>
      </c>
      <c r="AH13" s="5" t="s">
        <v>29</v>
      </c>
      <c r="AI13" s="5" t="s">
        <v>27</v>
      </c>
      <c r="AJ13" s="5" t="s">
        <v>29</v>
      </c>
      <c r="AK13" s="5" t="s">
        <v>29</v>
      </c>
      <c r="AL13" s="5" t="s">
        <v>27</v>
      </c>
      <c r="AM13" s="5" t="s">
        <v>28</v>
      </c>
      <c r="AN13" s="5" t="s">
        <v>29</v>
      </c>
      <c r="AO13" s="5" t="s">
        <v>29</v>
      </c>
      <c r="AP13" s="5" t="s">
        <v>27</v>
      </c>
      <c r="AQ13" s="5" t="s">
        <v>27</v>
      </c>
      <c r="AR13" s="5" t="s">
        <v>29</v>
      </c>
      <c r="AS13" s="5" t="s">
        <v>27</v>
      </c>
      <c r="AT13" s="5" t="s">
        <v>28</v>
      </c>
      <c r="AU13" s="5" t="s">
        <v>28</v>
      </c>
      <c r="AV13" s="32"/>
      <c r="AW13" s="32">
        <f t="shared" si="2"/>
        <v>8</v>
      </c>
      <c r="AX13" s="32">
        <f t="shared" si="3"/>
        <v>4</v>
      </c>
      <c r="AY13" s="32">
        <f t="shared" si="4"/>
        <v>8</v>
      </c>
      <c r="AZ13" s="32"/>
      <c r="BB13" s="3">
        <v>11</v>
      </c>
      <c r="BC13" s="5" t="str">
        <f t="shared" si="5"/>
        <v>0v</v>
      </c>
      <c r="BD13" s="5" t="str">
        <f t="shared" si="6"/>
        <v>1p</v>
      </c>
      <c r="BE13" s="5" t="str">
        <f t="shared" si="7"/>
        <v>0s</v>
      </c>
      <c r="BF13" s="5" t="str">
        <f t="shared" si="8"/>
        <v>1v</v>
      </c>
      <c r="BG13" s="5" t="str">
        <f t="shared" si="9"/>
        <v>0s</v>
      </c>
      <c r="BH13" s="5" t="str">
        <f t="shared" si="10"/>
        <v>1v</v>
      </c>
      <c r="BI13" s="5" t="str">
        <f t="shared" si="11"/>
        <v>0s</v>
      </c>
      <c r="BJ13" s="5" t="str">
        <f t="shared" si="12"/>
        <v>0v</v>
      </c>
      <c r="BK13" s="5" t="str">
        <f t="shared" si="13"/>
        <v>1s</v>
      </c>
      <c r="BL13" s="5" t="str">
        <f t="shared" si="14"/>
        <v>0s</v>
      </c>
      <c r="BM13" s="5" t="str">
        <f t="shared" si="15"/>
        <v>1v</v>
      </c>
      <c r="BN13" s="5" t="str">
        <f t="shared" si="16"/>
        <v>1p</v>
      </c>
      <c r="BO13" s="5" t="str">
        <f t="shared" si="17"/>
        <v>0s</v>
      </c>
      <c r="BP13" s="5" t="str">
        <f t="shared" si="18"/>
        <v>0s</v>
      </c>
      <c r="BQ13" s="5" t="str">
        <f t="shared" si="19"/>
        <v>1v</v>
      </c>
      <c r="BR13" s="5" t="str">
        <f t="shared" si="20"/>
        <v>1v</v>
      </c>
      <c r="BS13" s="5" t="str">
        <f t="shared" si="21"/>
        <v>1s</v>
      </c>
      <c r="BT13" s="5" t="str">
        <f t="shared" si="22"/>
        <v>1v</v>
      </c>
      <c r="BU13" s="5" t="str">
        <f t="shared" si="23"/>
        <v>0p</v>
      </c>
      <c r="BV13" s="5" t="str">
        <f t="shared" si="24"/>
        <v>0p</v>
      </c>
      <c r="BW13" s="32"/>
      <c r="BX13" s="32"/>
      <c r="BY13" s="32"/>
    </row>
    <row r="14" spans="2:77" x14ac:dyDescent="0.3">
      <c r="B14" s="3">
        <v>12</v>
      </c>
      <c r="C14" s="5">
        <v>1</v>
      </c>
      <c r="D14" s="5">
        <v>0</v>
      </c>
      <c r="E14" s="5">
        <v>1</v>
      </c>
      <c r="F14" s="5">
        <v>0</v>
      </c>
      <c r="G14" s="5">
        <v>1</v>
      </c>
      <c r="H14" s="5">
        <v>0</v>
      </c>
      <c r="I14" s="5">
        <v>1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1</v>
      </c>
      <c r="Q14" s="5">
        <v>1</v>
      </c>
      <c r="R14" s="5">
        <v>0</v>
      </c>
      <c r="S14" s="5">
        <v>0</v>
      </c>
      <c r="T14" s="5">
        <v>0</v>
      </c>
      <c r="U14" s="5">
        <v>1</v>
      </c>
      <c r="V14" s="5">
        <v>0</v>
      </c>
      <c r="W14" s="32"/>
      <c r="X14" s="32">
        <f t="shared" si="1"/>
        <v>10</v>
      </c>
      <c r="Y14" s="32"/>
      <c r="AA14" s="3">
        <v>12</v>
      </c>
      <c r="AB14" s="5" t="s">
        <v>27</v>
      </c>
      <c r="AC14" s="5" t="s">
        <v>29</v>
      </c>
      <c r="AD14" s="5" t="s">
        <v>28</v>
      </c>
      <c r="AE14" s="5" t="s">
        <v>28</v>
      </c>
      <c r="AF14" s="5" t="s">
        <v>28</v>
      </c>
      <c r="AG14" s="5" t="s">
        <v>27</v>
      </c>
      <c r="AH14" s="5" t="s">
        <v>29</v>
      </c>
      <c r="AI14" s="5" t="s">
        <v>29</v>
      </c>
      <c r="AJ14" s="5" t="s">
        <v>27</v>
      </c>
      <c r="AK14" s="5" t="s">
        <v>27</v>
      </c>
      <c r="AL14" s="5" t="s">
        <v>29</v>
      </c>
      <c r="AM14" s="5" t="s">
        <v>27</v>
      </c>
      <c r="AN14" s="5" t="s">
        <v>27</v>
      </c>
      <c r="AO14" s="5" t="s">
        <v>28</v>
      </c>
      <c r="AP14" s="5" t="s">
        <v>29</v>
      </c>
      <c r="AQ14" s="5" t="s">
        <v>29</v>
      </c>
      <c r="AR14" s="5" t="s">
        <v>29</v>
      </c>
      <c r="AS14" s="5" t="s">
        <v>28</v>
      </c>
      <c r="AT14" s="5" t="s">
        <v>27</v>
      </c>
      <c r="AU14" s="5" t="s">
        <v>28</v>
      </c>
      <c r="AV14" s="32"/>
      <c r="AW14" s="32">
        <f t="shared" si="2"/>
        <v>7</v>
      </c>
      <c r="AX14" s="32">
        <f t="shared" si="3"/>
        <v>6</v>
      </c>
      <c r="AY14" s="32">
        <f t="shared" si="4"/>
        <v>7</v>
      </c>
      <c r="AZ14" s="32"/>
      <c r="BB14" s="3">
        <v>12</v>
      </c>
      <c r="BC14" s="5" t="str">
        <f t="shared" si="5"/>
        <v>1v</v>
      </c>
      <c r="BD14" s="5" t="str">
        <f t="shared" si="6"/>
        <v>0s</v>
      </c>
      <c r="BE14" s="5" t="str">
        <f t="shared" si="7"/>
        <v>1p</v>
      </c>
      <c r="BF14" s="5" t="str">
        <f t="shared" si="8"/>
        <v>0p</v>
      </c>
      <c r="BG14" s="5" t="str">
        <f t="shared" si="9"/>
        <v>1p</v>
      </c>
      <c r="BH14" s="5" t="str">
        <f t="shared" si="10"/>
        <v>0v</v>
      </c>
      <c r="BI14" s="5" t="str">
        <f t="shared" si="11"/>
        <v>1s</v>
      </c>
      <c r="BJ14" s="5" t="str">
        <f t="shared" si="12"/>
        <v>0s</v>
      </c>
      <c r="BK14" s="5" t="str">
        <f t="shared" si="13"/>
        <v>0v</v>
      </c>
      <c r="BL14" s="5" t="str">
        <f t="shared" si="14"/>
        <v>1v</v>
      </c>
      <c r="BM14" s="5" t="str">
        <f t="shared" si="15"/>
        <v>1s</v>
      </c>
      <c r="BN14" s="5" t="str">
        <f t="shared" si="16"/>
        <v>0v</v>
      </c>
      <c r="BO14" s="5" t="str">
        <f t="shared" si="17"/>
        <v>1v</v>
      </c>
      <c r="BP14" s="5" t="str">
        <f t="shared" si="18"/>
        <v>1p</v>
      </c>
      <c r="BQ14" s="5" t="str">
        <f t="shared" si="19"/>
        <v>1s</v>
      </c>
      <c r="BR14" s="5" t="str">
        <f t="shared" si="20"/>
        <v>0s</v>
      </c>
      <c r="BS14" s="5" t="str">
        <f t="shared" si="21"/>
        <v>0s</v>
      </c>
      <c r="BT14" s="5" t="str">
        <f t="shared" si="22"/>
        <v>0p</v>
      </c>
      <c r="BU14" s="5" t="str">
        <f t="shared" si="23"/>
        <v>1v</v>
      </c>
      <c r="BV14" s="5" t="str">
        <f t="shared" si="24"/>
        <v>0p</v>
      </c>
      <c r="BW14" s="32"/>
      <c r="BX14" s="32"/>
      <c r="BY14" s="32"/>
    </row>
    <row r="15" spans="2:77" x14ac:dyDescent="0.3">
      <c r="B15" s="3">
        <v>13</v>
      </c>
      <c r="C15" s="5">
        <v>0</v>
      </c>
      <c r="D15" s="5">
        <v>1</v>
      </c>
      <c r="E15" s="5">
        <v>0</v>
      </c>
      <c r="F15" s="5">
        <v>1</v>
      </c>
      <c r="G15" s="5">
        <v>0</v>
      </c>
      <c r="H15" s="5">
        <v>1</v>
      </c>
      <c r="I15" s="5">
        <v>0</v>
      </c>
      <c r="J15" s="5">
        <v>1</v>
      </c>
      <c r="K15" s="5">
        <v>1</v>
      </c>
      <c r="L15" s="5">
        <v>0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1</v>
      </c>
      <c r="S15" s="5">
        <v>1</v>
      </c>
      <c r="T15" s="5">
        <v>1</v>
      </c>
      <c r="U15" s="5">
        <v>0</v>
      </c>
      <c r="V15" s="5">
        <v>1</v>
      </c>
      <c r="W15" s="32"/>
      <c r="X15" s="32">
        <f t="shared" si="1"/>
        <v>10</v>
      </c>
      <c r="Y15" s="32"/>
      <c r="AA15" s="3">
        <v>13</v>
      </c>
      <c r="AB15" s="5" t="s">
        <v>29</v>
      </c>
      <c r="AC15" s="5" t="s">
        <v>27</v>
      </c>
      <c r="AD15" s="5" t="s">
        <v>28</v>
      </c>
      <c r="AE15" s="5" t="s">
        <v>27</v>
      </c>
      <c r="AF15" s="5" t="s">
        <v>29</v>
      </c>
      <c r="AG15" s="5" t="s">
        <v>27</v>
      </c>
      <c r="AH15" s="5" t="s">
        <v>29</v>
      </c>
      <c r="AI15" s="5" t="s">
        <v>28</v>
      </c>
      <c r="AJ15" s="5" t="s">
        <v>28</v>
      </c>
      <c r="AK15" s="5" t="s">
        <v>28</v>
      </c>
      <c r="AL15" s="5" t="s">
        <v>28</v>
      </c>
      <c r="AM15" s="5" t="s">
        <v>28</v>
      </c>
      <c r="AN15" s="5" t="s">
        <v>29</v>
      </c>
      <c r="AO15" s="5" t="s">
        <v>28</v>
      </c>
      <c r="AP15" s="5" t="s">
        <v>29</v>
      </c>
      <c r="AQ15" s="5" t="s">
        <v>27</v>
      </c>
      <c r="AR15" s="5" t="s">
        <v>27</v>
      </c>
      <c r="AS15" s="5" t="s">
        <v>27</v>
      </c>
      <c r="AT15" s="5" t="s">
        <v>29</v>
      </c>
      <c r="AU15" s="5" t="s">
        <v>28</v>
      </c>
      <c r="AV15" s="32"/>
      <c r="AW15" s="32">
        <f t="shared" si="2"/>
        <v>6</v>
      </c>
      <c r="AX15" s="32">
        <f t="shared" si="3"/>
        <v>8</v>
      </c>
      <c r="AY15" s="32">
        <f t="shared" si="4"/>
        <v>6</v>
      </c>
      <c r="AZ15" s="32"/>
      <c r="BB15" s="3">
        <v>13</v>
      </c>
      <c r="BC15" s="5" t="str">
        <f t="shared" si="5"/>
        <v>0s</v>
      </c>
      <c r="BD15" s="5" t="str">
        <f t="shared" si="6"/>
        <v>1v</v>
      </c>
      <c r="BE15" s="5" t="str">
        <f t="shared" si="7"/>
        <v>0p</v>
      </c>
      <c r="BF15" s="5" t="str">
        <f t="shared" si="8"/>
        <v>1v</v>
      </c>
      <c r="BG15" s="5" t="str">
        <f t="shared" si="9"/>
        <v>0s</v>
      </c>
      <c r="BH15" s="5" t="str">
        <f t="shared" si="10"/>
        <v>1v</v>
      </c>
      <c r="BI15" s="5" t="str">
        <f t="shared" si="11"/>
        <v>0s</v>
      </c>
      <c r="BJ15" s="5" t="str">
        <f t="shared" si="12"/>
        <v>1p</v>
      </c>
      <c r="BK15" s="5" t="str">
        <f t="shared" si="13"/>
        <v>1p</v>
      </c>
      <c r="BL15" s="5" t="str">
        <f t="shared" si="14"/>
        <v>0p</v>
      </c>
      <c r="BM15" s="5" t="str">
        <f t="shared" si="15"/>
        <v>0p</v>
      </c>
      <c r="BN15" s="5" t="str">
        <f t="shared" si="16"/>
        <v>1p</v>
      </c>
      <c r="BO15" s="5" t="str">
        <f t="shared" si="17"/>
        <v>0s</v>
      </c>
      <c r="BP15" s="5" t="str">
        <f t="shared" si="18"/>
        <v>0p</v>
      </c>
      <c r="BQ15" s="5" t="str">
        <f t="shared" si="19"/>
        <v>0s</v>
      </c>
      <c r="BR15" s="5" t="str">
        <f t="shared" si="20"/>
        <v>1v</v>
      </c>
      <c r="BS15" s="5" t="str">
        <f t="shared" si="21"/>
        <v>1v</v>
      </c>
      <c r="BT15" s="5" t="str">
        <f t="shared" si="22"/>
        <v>1v</v>
      </c>
      <c r="BU15" s="5" t="str">
        <f t="shared" si="23"/>
        <v>0s</v>
      </c>
      <c r="BV15" s="5" t="str">
        <f t="shared" si="24"/>
        <v>1p</v>
      </c>
      <c r="BW15" s="32"/>
      <c r="BX15" s="32"/>
      <c r="BY15" s="32"/>
    </row>
    <row r="16" spans="2:77" x14ac:dyDescent="0.3">
      <c r="B16" s="3">
        <v>14</v>
      </c>
      <c r="C16" s="5">
        <v>1</v>
      </c>
      <c r="D16" s="5">
        <v>0</v>
      </c>
      <c r="E16" s="5">
        <v>1</v>
      </c>
      <c r="F16" s="5">
        <v>0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1</v>
      </c>
      <c r="P16" s="5">
        <v>1</v>
      </c>
      <c r="Q16" s="5">
        <v>1</v>
      </c>
      <c r="R16" s="5">
        <v>0</v>
      </c>
      <c r="S16" s="5">
        <v>1</v>
      </c>
      <c r="T16" s="5">
        <v>0</v>
      </c>
      <c r="U16" s="5">
        <v>1</v>
      </c>
      <c r="V16" s="5">
        <v>0</v>
      </c>
      <c r="W16" s="32"/>
      <c r="X16" s="32">
        <f t="shared" si="1"/>
        <v>10</v>
      </c>
      <c r="Y16" s="32"/>
      <c r="AA16" s="3">
        <v>14</v>
      </c>
      <c r="AB16" s="5" t="s">
        <v>29</v>
      </c>
      <c r="AC16" s="5" t="s">
        <v>29</v>
      </c>
      <c r="AD16" s="5" t="s">
        <v>29</v>
      </c>
      <c r="AE16" s="5" t="s">
        <v>29</v>
      </c>
      <c r="AF16" s="5" t="s">
        <v>28</v>
      </c>
      <c r="AG16" s="5" t="s">
        <v>28</v>
      </c>
      <c r="AH16" s="5" t="s">
        <v>27</v>
      </c>
      <c r="AI16" s="5" t="s">
        <v>29</v>
      </c>
      <c r="AJ16" s="5" t="s">
        <v>29</v>
      </c>
      <c r="AK16" s="5" t="s">
        <v>27</v>
      </c>
      <c r="AL16" s="5" t="s">
        <v>27</v>
      </c>
      <c r="AM16" s="5" t="s">
        <v>27</v>
      </c>
      <c r="AN16" s="5" t="s">
        <v>27</v>
      </c>
      <c r="AO16" s="5" t="s">
        <v>27</v>
      </c>
      <c r="AP16" s="5" t="s">
        <v>29</v>
      </c>
      <c r="AQ16" s="5" t="s">
        <v>27</v>
      </c>
      <c r="AR16" s="5" t="s">
        <v>27</v>
      </c>
      <c r="AS16" s="5" t="s">
        <v>28</v>
      </c>
      <c r="AT16" s="5" t="s">
        <v>28</v>
      </c>
      <c r="AU16" s="5" t="s">
        <v>29</v>
      </c>
      <c r="AV16" s="32"/>
      <c r="AW16" s="32">
        <f t="shared" si="2"/>
        <v>8</v>
      </c>
      <c r="AX16" s="32">
        <f t="shared" si="3"/>
        <v>4</v>
      </c>
      <c r="AY16" s="32">
        <f t="shared" si="4"/>
        <v>8</v>
      </c>
      <c r="AZ16" s="32"/>
      <c r="BB16" s="3">
        <v>14</v>
      </c>
      <c r="BC16" s="5" t="str">
        <f t="shared" si="5"/>
        <v>1s</v>
      </c>
      <c r="BD16" s="5" t="str">
        <f t="shared" si="6"/>
        <v>0s</v>
      </c>
      <c r="BE16" s="5" t="str">
        <f t="shared" si="7"/>
        <v>1s</v>
      </c>
      <c r="BF16" s="5" t="str">
        <f t="shared" si="8"/>
        <v>0s</v>
      </c>
      <c r="BG16" s="5" t="str">
        <f t="shared" si="9"/>
        <v>1p</v>
      </c>
      <c r="BH16" s="5" t="str">
        <f t="shared" si="10"/>
        <v>0p</v>
      </c>
      <c r="BI16" s="5" t="str">
        <f t="shared" si="11"/>
        <v>0v</v>
      </c>
      <c r="BJ16" s="5" t="str">
        <f t="shared" si="12"/>
        <v>0s</v>
      </c>
      <c r="BK16" s="5" t="str">
        <f t="shared" si="13"/>
        <v>0s</v>
      </c>
      <c r="BL16" s="5" t="str">
        <f t="shared" si="14"/>
        <v>1v</v>
      </c>
      <c r="BM16" s="5" t="str">
        <f t="shared" si="15"/>
        <v>1v</v>
      </c>
      <c r="BN16" s="5" t="str">
        <f t="shared" si="16"/>
        <v>0v</v>
      </c>
      <c r="BO16" s="5" t="str">
        <f t="shared" si="17"/>
        <v>1v</v>
      </c>
      <c r="BP16" s="5" t="str">
        <f t="shared" si="18"/>
        <v>1v</v>
      </c>
      <c r="BQ16" s="5" t="str">
        <f t="shared" si="19"/>
        <v>1s</v>
      </c>
      <c r="BR16" s="5" t="str">
        <f t="shared" si="20"/>
        <v>0v</v>
      </c>
      <c r="BS16" s="5" t="str">
        <f t="shared" si="21"/>
        <v>1v</v>
      </c>
      <c r="BT16" s="5" t="str">
        <f t="shared" si="22"/>
        <v>0p</v>
      </c>
      <c r="BU16" s="5" t="str">
        <f t="shared" si="23"/>
        <v>1p</v>
      </c>
      <c r="BV16" s="5" t="str">
        <f t="shared" si="24"/>
        <v>0s</v>
      </c>
      <c r="BW16" s="32"/>
      <c r="BX16" s="32"/>
      <c r="BY16" s="32"/>
    </row>
    <row r="17" spans="2:77" x14ac:dyDescent="0.3">
      <c r="B17" s="3">
        <v>15</v>
      </c>
      <c r="C17" s="5">
        <v>0</v>
      </c>
      <c r="D17" s="5">
        <v>1</v>
      </c>
      <c r="E17" s="5">
        <v>0</v>
      </c>
      <c r="F17" s="5">
        <v>1</v>
      </c>
      <c r="G17" s="5">
        <v>0</v>
      </c>
      <c r="H17" s="5">
        <v>1</v>
      </c>
      <c r="I17" s="5">
        <v>1</v>
      </c>
      <c r="J17" s="5">
        <v>1</v>
      </c>
      <c r="K17" s="5">
        <v>1</v>
      </c>
      <c r="L17" s="5">
        <v>1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1</v>
      </c>
      <c r="W17" s="32"/>
      <c r="X17" s="32">
        <f t="shared" si="1"/>
        <v>10</v>
      </c>
      <c r="Y17" s="32"/>
      <c r="AA17" s="3">
        <v>15</v>
      </c>
      <c r="AB17" s="5" t="s">
        <v>29</v>
      </c>
      <c r="AC17" s="5" t="s">
        <v>27</v>
      </c>
      <c r="AD17" s="5" t="s">
        <v>29</v>
      </c>
      <c r="AE17" s="5" t="s">
        <v>29</v>
      </c>
      <c r="AF17" s="5" t="s">
        <v>27</v>
      </c>
      <c r="AG17" s="5" t="s">
        <v>28</v>
      </c>
      <c r="AH17" s="5" t="s">
        <v>29</v>
      </c>
      <c r="AI17" s="5" t="s">
        <v>27</v>
      </c>
      <c r="AJ17" s="5" t="s">
        <v>27</v>
      </c>
      <c r="AK17" s="5" t="s">
        <v>27</v>
      </c>
      <c r="AL17" s="5" t="s">
        <v>27</v>
      </c>
      <c r="AM17" s="5" t="s">
        <v>27</v>
      </c>
      <c r="AN17" s="5" t="s">
        <v>29</v>
      </c>
      <c r="AO17" s="5" t="s">
        <v>29</v>
      </c>
      <c r="AP17" s="5" t="s">
        <v>29</v>
      </c>
      <c r="AQ17" s="5" t="s">
        <v>27</v>
      </c>
      <c r="AR17" s="5" t="s">
        <v>28</v>
      </c>
      <c r="AS17" s="5" t="s">
        <v>29</v>
      </c>
      <c r="AT17" s="5" t="s">
        <v>29</v>
      </c>
      <c r="AU17" s="5" t="s">
        <v>27</v>
      </c>
      <c r="AV17" s="32"/>
      <c r="AW17" s="32">
        <f t="shared" si="2"/>
        <v>9</v>
      </c>
      <c r="AX17" s="32">
        <f t="shared" si="3"/>
        <v>2</v>
      </c>
      <c r="AY17" s="32">
        <f t="shared" si="4"/>
        <v>9</v>
      </c>
      <c r="AZ17" s="32"/>
      <c r="BB17" s="3">
        <v>15</v>
      </c>
      <c r="BC17" s="5" t="str">
        <f t="shared" si="5"/>
        <v>0s</v>
      </c>
      <c r="BD17" s="5" t="str">
        <f t="shared" si="6"/>
        <v>1v</v>
      </c>
      <c r="BE17" s="5" t="str">
        <f t="shared" si="7"/>
        <v>0s</v>
      </c>
      <c r="BF17" s="5" t="str">
        <f t="shared" si="8"/>
        <v>1s</v>
      </c>
      <c r="BG17" s="5" t="str">
        <f t="shared" si="9"/>
        <v>0v</v>
      </c>
      <c r="BH17" s="5" t="str">
        <f t="shared" si="10"/>
        <v>1p</v>
      </c>
      <c r="BI17" s="5" t="str">
        <f t="shared" si="11"/>
        <v>1s</v>
      </c>
      <c r="BJ17" s="5" t="str">
        <f t="shared" si="12"/>
        <v>1v</v>
      </c>
      <c r="BK17" s="5" t="str">
        <f t="shared" si="13"/>
        <v>1v</v>
      </c>
      <c r="BL17" s="5" t="str">
        <f t="shared" si="14"/>
        <v>1v</v>
      </c>
      <c r="BM17" s="5" t="str">
        <f t="shared" si="15"/>
        <v>0v</v>
      </c>
      <c r="BN17" s="5" t="str">
        <f t="shared" si="16"/>
        <v>1v</v>
      </c>
      <c r="BO17" s="5" t="str">
        <f t="shared" si="17"/>
        <v>0s</v>
      </c>
      <c r="BP17" s="5" t="str">
        <f t="shared" si="18"/>
        <v>0s</v>
      </c>
      <c r="BQ17" s="5" t="str">
        <f t="shared" si="19"/>
        <v>0s</v>
      </c>
      <c r="BR17" s="5" t="str">
        <f t="shared" si="20"/>
        <v>0v</v>
      </c>
      <c r="BS17" s="5" t="str">
        <f t="shared" si="21"/>
        <v>0p</v>
      </c>
      <c r="BT17" s="5" t="str">
        <f t="shared" si="22"/>
        <v>1s</v>
      </c>
      <c r="BU17" s="5" t="str">
        <f t="shared" si="23"/>
        <v>0s</v>
      </c>
      <c r="BV17" s="5" t="str">
        <f t="shared" si="24"/>
        <v>1v</v>
      </c>
      <c r="BW17" s="32"/>
      <c r="BX17" s="32"/>
      <c r="BY17" s="32"/>
    </row>
    <row r="18" spans="2:77" x14ac:dyDescent="0.3">
      <c r="B18" s="3">
        <v>16</v>
      </c>
      <c r="C18" s="5">
        <v>1</v>
      </c>
      <c r="D18" s="5">
        <v>1</v>
      </c>
      <c r="E18" s="5">
        <v>1</v>
      </c>
      <c r="F18" s="5">
        <v>0</v>
      </c>
      <c r="G18" s="5">
        <v>0</v>
      </c>
      <c r="H18" s="5">
        <v>0</v>
      </c>
      <c r="I18" s="5">
        <v>0</v>
      </c>
      <c r="J18" s="5">
        <v>1</v>
      </c>
      <c r="K18" s="5">
        <v>0</v>
      </c>
      <c r="L18" s="5">
        <v>0</v>
      </c>
      <c r="M18" s="5">
        <v>0</v>
      </c>
      <c r="N18" s="5">
        <v>0</v>
      </c>
      <c r="O18" s="5">
        <v>1</v>
      </c>
      <c r="P18" s="5">
        <v>0</v>
      </c>
      <c r="Q18" s="5">
        <v>1</v>
      </c>
      <c r="R18" s="5">
        <v>1</v>
      </c>
      <c r="S18" s="5">
        <v>1</v>
      </c>
      <c r="T18" s="5">
        <v>1</v>
      </c>
      <c r="U18" s="5">
        <v>1</v>
      </c>
      <c r="V18" s="5">
        <v>0</v>
      </c>
      <c r="W18" s="32"/>
      <c r="X18" s="32">
        <f t="shared" si="1"/>
        <v>10</v>
      </c>
      <c r="Y18" s="32"/>
      <c r="AA18" s="3">
        <v>16</v>
      </c>
      <c r="AB18" s="5" t="s">
        <v>27</v>
      </c>
      <c r="AC18" s="5" t="s">
        <v>28</v>
      </c>
      <c r="AD18" s="5" t="s">
        <v>29</v>
      </c>
      <c r="AE18" s="5" t="s">
        <v>27</v>
      </c>
      <c r="AF18" s="5" t="s">
        <v>27</v>
      </c>
      <c r="AG18" s="5" t="s">
        <v>29</v>
      </c>
      <c r="AH18" s="5" t="s">
        <v>29</v>
      </c>
      <c r="AI18" s="5" t="s">
        <v>27</v>
      </c>
      <c r="AJ18" s="5" t="s">
        <v>27</v>
      </c>
      <c r="AK18" s="5" t="s">
        <v>28</v>
      </c>
      <c r="AL18" s="5" t="s">
        <v>27</v>
      </c>
      <c r="AM18" s="5" t="s">
        <v>29</v>
      </c>
      <c r="AN18" s="5" t="s">
        <v>29</v>
      </c>
      <c r="AO18" s="5" t="s">
        <v>29</v>
      </c>
      <c r="AP18" s="5" t="s">
        <v>27</v>
      </c>
      <c r="AQ18" s="5" t="s">
        <v>27</v>
      </c>
      <c r="AR18" s="5" t="s">
        <v>29</v>
      </c>
      <c r="AS18" s="5" t="s">
        <v>29</v>
      </c>
      <c r="AT18" s="5" t="s">
        <v>29</v>
      </c>
      <c r="AU18" s="5" t="s">
        <v>27</v>
      </c>
      <c r="AV18" s="32"/>
      <c r="AW18" s="32">
        <f t="shared" si="2"/>
        <v>9</v>
      </c>
      <c r="AX18" s="32">
        <f t="shared" si="3"/>
        <v>2</v>
      </c>
      <c r="AY18" s="32">
        <f t="shared" si="4"/>
        <v>9</v>
      </c>
      <c r="AZ18" s="32"/>
      <c r="BB18" s="3">
        <v>16</v>
      </c>
      <c r="BC18" s="5" t="str">
        <f t="shared" si="5"/>
        <v>1v</v>
      </c>
      <c r="BD18" s="5" t="str">
        <f t="shared" si="6"/>
        <v>1p</v>
      </c>
      <c r="BE18" s="5" t="str">
        <f t="shared" si="7"/>
        <v>1s</v>
      </c>
      <c r="BF18" s="5" t="str">
        <f t="shared" si="8"/>
        <v>0v</v>
      </c>
      <c r="BG18" s="5" t="str">
        <f t="shared" si="9"/>
        <v>0v</v>
      </c>
      <c r="BH18" s="5" t="str">
        <f t="shared" si="10"/>
        <v>0s</v>
      </c>
      <c r="BI18" s="5" t="str">
        <f t="shared" si="11"/>
        <v>0s</v>
      </c>
      <c r="BJ18" s="5" t="str">
        <f t="shared" si="12"/>
        <v>1v</v>
      </c>
      <c r="BK18" s="5" t="str">
        <f t="shared" si="13"/>
        <v>0v</v>
      </c>
      <c r="BL18" s="5" t="str">
        <f t="shared" si="14"/>
        <v>0p</v>
      </c>
      <c r="BM18" s="5" t="str">
        <f t="shared" si="15"/>
        <v>0v</v>
      </c>
      <c r="BN18" s="5" t="str">
        <f t="shared" si="16"/>
        <v>0s</v>
      </c>
      <c r="BO18" s="5" t="str">
        <f t="shared" si="17"/>
        <v>1s</v>
      </c>
      <c r="BP18" s="5" t="str">
        <f t="shared" si="18"/>
        <v>0s</v>
      </c>
      <c r="BQ18" s="5" t="str">
        <f t="shared" si="19"/>
        <v>1v</v>
      </c>
      <c r="BR18" s="5" t="str">
        <f t="shared" si="20"/>
        <v>1v</v>
      </c>
      <c r="BS18" s="5" t="str">
        <f t="shared" si="21"/>
        <v>1s</v>
      </c>
      <c r="BT18" s="5" t="str">
        <f t="shared" si="22"/>
        <v>1s</v>
      </c>
      <c r="BU18" s="5" t="str">
        <f t="shared" si="23"/>
        <v>1s</v>
      </c>
      <c r="BV18" s="5" t="str">
        <f t="shared" si="24"/>
        <v>0v</v>
      </c>
      <c r="BW18" s="32"/>
      <c r="BX18" s="32"/>
      <c r="BY18" s="32"/>
    </row>
    <row r="19" spans="2:77" x14ac:dyDescent="0.3">
      <c r="B19" s="3">
        <v>17</v>
      </c>
      <c r="C19" s="5">
        <v>0</v>
      </c>
      <c r="D19" s="5">
        <v>0</v>
      </c>
      <c r="E19" s="5">
        <v>0</v>
      </c>
      <c r="F19" s="5">
        <v>1</v>
      </c>
      <c r="G19" s="5">
        <v>1</v>
      </c>
      <c r="H19" s="5">
        <v>1</v>
      </c>
      <c r="I19" s="5">
        <v>1</v>
      </c>
      <c r="J19" s="5">
        <v>0</v>
      </c>
      <c r="K19" s="5">
        <v>1</v>
      </c>
      <c r="L19" s="5">
        <v>1</v>
      </c>
      <c r="M19" s="5">
        <v>1</v>
      </c>
      <c r="N19" s="5">
        <v>1</v>
      </c>
      <c r="O19" s="5">
        <v>0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1</v>
      </c>
      <c r="W19" s="32"/>
      <c r="X19" s="32">
        <f t="shared" si="1"/>
        <v>10</v>
      </c>
      <c r="Y19" s="32"/>
      <c r="AA19" s="3">
        <v>17</v>
      </c>
      <c r="AB19" s="5" t="s">
        <v>29</v>
      </c>
      <c r="AC19" s="5" t="s">
        <v>27</v>
      </c>
      <c r="AD19" s="5" t="s">
        <v>29</v>
      </c>
      <c r="AE19" s="5" t="s">
        <v>27</v>
      </c>
      <c r="AF19" s="5" t="s">
        <v>27</v>
      </c>
      <c r="AG19" s="5" t="s">
        <v>27</v>
      </c>
      <c r="AH19" s="5" t="s">
        <v>28</v>
      </c>
      <c r="AI19" s="5" t="s">
        <v>29</v>
      </c>
      <c r="AJ19" s="5" t="s">
        <v>27</v>
      </c>
      <c r="AK19" s="5" t="s">
        <v>27</v>
      </c>
      <c r="AL19" s="5" t="s">
        <v>27</v>
      </c>
      <c r="AM19" s="5" t="s">
        <v>29</v>
      </c>
      <c r="AN19" s="5" t="s">
        <v>28</v>
      </c>
      <c r="AO19" s="5" t="s">
        <v>27</v>
      </c>
      <c r="AP19" s="5" t="s">
        <v>29</v>
      </c>
      <c r="AQ19" s="5" t="s">
        <v>29</v>
      </c>
      <c r="AR19" s="5" t="s">
        <v>29</v>
      </c>
      <c r="AS19" s="5" t="s">
        <v>29</v>
      </c>
      <c r="AT19" s="5" t="s">
        <v>28</v>
      </c>
      <c r="AU19" s="5" t="s">
        <v>28</v>
      </c>
      <c r="AV19" s="32"/>
      <c r="AW19" s="32">
        <f t="shared" si="2"/>
        <v>8</v>
      </c>
      <c r="AX19" s="32">
        <f t="shared" si="3"/>
        <v>4</v>
      </c>
      <c r="AY19" s="32">
        <f t="shared" si="4"/>
        <v>8</v>
      </c>
      <c r="AZ19" s="32"/>
      <c r="BB19" s="3">
        <v>17</v>
      </c>
      <c r="BC19" s="5" t="str">
        <f t="shared" si="5"/>
        <v>0s</v>
      </c>
      <c r="BD19" s="5" t="str">
        <f t="shared" si="6"/>
        <v>0v</v>
      </c>
      <c r="BE19" s="5" t="str">
        <f t="shared" si="7"/>
        <v>0s</v>
      </c>
      <c r="BF19" s="5" t="str">
        <f t="shared" si="8"/>
        <v>1v</v>
      </c>
      <c r="BG19" s="5" t="str">
        <f t="shared" si="9"/>
        <v>1v</v>
      </c>
      <c r="BH19" s="5" t="str">
        <f t="shared" si="10"/>
        <v>1v</v>
      </c>
      <c r="BI19" s="5" t="str">
        <f t="shared" si="11"/>
        <v>1p</v>
      </c>
      <c r="BJ19" s="5" t="str">
        <f t="shared" si="12"/>
        <v>0s</v>
      </c>
      <c r="BK19" s="5" t="str">
        <f t="shared" si="13"/>
        <v>1v</v>
      </c>
      <c r="BL19" s="5" t="str">
        <f t="shared" si="14"/>
        <v>1v</v>
      </c>
      <c r="BM19" s="5" t="str">
        <f t="shared" si="15"/>
        <v>1v</v>
      </c>
      <c r="BN19" s="5" t="str">
        <f t="shared" si="16"/>
        <v>1s</v>
      </c>
      <c r="BO19" s="5" t="str">
        <f t="shared" si="17"/>
        <v>0p</v>
      </c>
      <c r="BP19" s="5" t="str">
        <f t="shared" si="18"/>
        <v>1v</v>
      </c>
      <c r="BQ19" s="5" t="str">
        <f t="shared" si="19"/>
        <v>0s</v>
      </c>
      <c r="BR19" s="5" t="str">
        <f t="shared" si="20"/>
        <v>0s</v>
      </c>
      <c r="BS19" s="5" t="str">
        <f t="shared" si="21"/>
        <v>0s</v>
      </c>
      <c r="BT19" s="5" t="str">
        <f t="shared" si="22"/>
        <v>0s</v>
      </c>
      <c r="BU19" s="5" t="str">
        <f t="shared" si="23"/>
        <v>0p</v>
      </c>
      <c r="BV19" s="5" t="str">
        <f t="shared" si="24"/>
        <v>1p</v>
      </c>
      <c r="BW19" s="32"/>
      <c r="BX19" s="32"/>
      <c r="BY19" s="32"/>
    </row>
    <row r="20" spans="2:77" x14ac:dyDescent="0.3">
      <c r="B20" s="3">
        <v>18</v>
      </c>
      <c r="C20" s="5">
        <v>1</v>
      </c>
      <c r="D20" s="5">
        <v>1</v>
      </c>
      <c r="E20" s="5">
        <v>1</v>
      </c>
      <c r="F20" s="5">
        <v>0</v>
      </c>
      <c r="G20" s="5">
        <v>0</v>
      </c>
      <c r="H20" s="5">
        <v>0</v>
      </c>
      <c r="I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1</v>
      </c>
      <c r="P20" s="5">
        <v>0</v>
      </c>
      <c r="Q20" s="5">
        <v>1</v>
      </c>
      <c r="R20" s="5">
        <v>1</v>
      </c>
      <c r="S20" s="5">
        <v>1</v>
      </c>
      <c r="T20" s="5">
        <v>1</v>
      </c>
      <c r="U20" s="5">
        <v>1</v>
      </c>
      <c r="V20" s="5">
        <v>0</v>
      </c>
      <c r="W20" s="32"/>
      <c r="X20" s="32">
        <f t="shared" si="1"/>
        <v>10</v>
      </c>
      <c r="Y20" s="32"/>
      <c r="AA20" s="3">
        <v>18</v>
      </c>
      <c r="AB20" s="5" t="s">
        <v>28</v>
      </c>
      <c r="AC20" s="5" t="s">
        <v>29</v>
      </c>
      <c r="AD20" s="5" t="s">
        <v>29</v>
      </c>
      <c r="AE20" s="5" t="s">
        <v>29</v>
      </c>
      <c r="AF20" s="5" t="s">
        <v>29</v>
      </c>
      <c r="AG20" s="5" t="s">
        <v>27</v>
      </c>
      <c r="AH20" s="5" t="s">
        <v>28</v>
      </c>
      <c r="AI20" s="5" t="s">
        <v>28</v>
      </c>
      <c r="AJ20" s="5" t="s">
        <v>27</v>
      </c>
      <c r="AK20" s="5" t="s">
        <v>27</v>
      </c>
      <c r="AL20" s="5" t="s">
        <v>29</v>
      </c>
      <c r="AM20" s="5" t="s">
        <v>27</v>
      </c>
      <c r="AN20" s="5" t="s">
        <v>29</v>
      </c>
      <c r="AO20" s="5" t="s">
        <v>27</v>
      </c>
      <c r="AP20" s="5" t="s">
        <v>27</v>
      </c>
      <c r="AQ20" s="5" t="s">
        <v>27</v>
      </c>
      <c r="AR20" s="5" t="s">
        <v>29</v>
      </c>
      <c r="AS20" s="5" t="s">
        <v>29</v>
      </c>
      <c r="AT20" s="5" t="s">
        <v>27</v>
      </c>
      <c r="AU20" s="5" t="s">
        <v>28</v>
      </c>
      <c r="AV20" s="32"/>
      <c r="AW20" s="32">
        <f t="shared" si="2"/>
        <v>8</v>
      </c>
      <c r="AX20" s="32">
        <f t="shared" si="3"/>
        <v>4</v>
      </c>
      <c r="AY20" s="32">
        <f t="shared" si="4"/>
        <v>8</v>
      </c>
      <c r="AZ20" s="32"/>
      <c r="BB20" s="3">
        <v>18</v>
      </c>
      <c r="BC20" s="5" t="str">
        <f t="shared" si="5"/>
        <v>1p</v>
      </c>
      <c r="BD20" s="5" t="str">
        <f t="shared" si="6"/>
        <v>1s</v>
      </c>
      <c r="BE20" s="5" t="str">
        <f t="shared" si="7"/>
        <v>1s</v>
      </c>
      <c r="BF20" s="5" t="str">
        <f t="shared" si="8"/>
        <v>0s</v>
      </c>
      <c r="BG20" s="5" t="str">
        <f t="shared" si="9"/>
        <v>0s</v>
      </c>
      <c r="BH20" s="5" t="str">
        <f t="shared" si="10"/>
        <v>0v</v>
      </c>
      <c r="BI20" s="5" t="str">
        <f t="shared" si="11"/>
        <v>0p</v>
      </c>
      <c r="BJ20" s="5" t="str">
        <f t="shared" si="12"/>
        <v>1p</v>
      </c>
      <c r="BK20" s="5" t="str">
        <f t="shared" si="13"/>
        <v>0v</v>
      </c>
      <c r="BL20" s="5" t="str">
        <f t="shared" si="14"/>
        <v>0v</v>
      </c>
      <c r="BM20" s="5" t="str">
        <f t="shared" si="15"/>
        <v>0s</v>
      </c>
      <c r="BN20" s="5" t="str">
        <f t="shared" si="16"/>
        <v>0v</v>
      </c>
      <c r="BO20" s="5" t="str">
        <f t="shared" si="17"/>
        <v>1s</v>
      </c>
      <c r="BP20" s="5" t="str">
        <f t="shared" si="18"/>
        <v>0v</v>
      </c>
      <c r="BQ20" s="5" t="str">
        <f t="shared" si="19"/>
        <v>1v</v>
      </c>
      <c r="BR20" s="5" t="str">
        <f t="shared" si="20"/>
        <v>1v</v>
      </c>
      <c r="BS20" s="5" t="str">
        <f t="shared" si="21"/>
        <v>1s</v>
      </c>
      <c r="BT20" s="5" t="str">
        <f t="shared" si="22"/>
        <v>1s</v>
      </c>
      <c r="BU20" s="5" t="str">
        <f t="shared" si="23"/>
        <v>1v</v>
      </c>
      <c r="BV20" s="5" t="str">
        <f t="shared" si="24"/>
        <v>0p</v>
      </c>
      <c r="BW20" s="32"/>
      <c r="BX20" s="32"/>
      <c r="BY20" s="32"/>
    </row>
    <row r="21" spans="2:77" x14ac:dyDescent="0.3">
      <c r="B21" s="3">
        <v>19</v>
      </c>
      <c r="C21" s="5">
        <v>0</v>
      </c>
      <c r="D21" s="5">
        <v>0</v>
      </c>
      <c r="E21" s="5">
        <v>0</v>
      </c>
      <c r="F21" s="5">
        <v>1</v>
      </c>
      <c r="G21" s="5">
        <v>1</v>
      </c>
      <c r="H21" s="5">
        <v>1</v>
      </c>
      <c r="I21" s="5">
        <v>1</v>
      </c>
      <c r="J21" s="5">
        <v>0</v>
      </c>
      <c r="K21" s="5">
        <v>1</v>
      </c>
      <c r="L21" s="5">
        <v>1</v>
      </c>
      <c r="M21" s="5">
        <v>1</v>
      </c>
      <c r="N21" s="5">
        <v>1</v>
      </c>
      <c r="O21" s="5">
        <v>0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1</v>
      </c>
      <c r="W21" s="32"/>
      <c r="X21" s="32">
        <f t="shared" si="1"/>
        <v>10</v>
      </c>
      <c r="Y21" s="32"/>
      <c r="AA21" s="3">
        <v>19</v>
      </c>
      <c r="AB21" s="5" t="s">
        <v>29</v>
      </c>
      <c r="AC21" s="5" t="s">
        <v>29</v>
      </c>
      <c r="AD21" s="5" t="s">
        <v>29</v>
      </c>
      <c r="AE21" s="5" t="s">
        <v>28</v>
      </c>
      <c r="AF21" s="5" t="s">
        <v>27</v>
      </c>
      <c r="AG21" s="5" t="s">
        <v>29</v>
      </c>
      <c r="AH21" s="5" t="s">
        <v>27</v>
      </c>
      <c r="AI21" s="5" t="s">
        <v>29</v>
      </c>
      <c r="AJ21" s="5" t="s">
        <v>29</v>
      </c>
      <c r="AK21" s="5" t="s">
        <v>27</v>
      </c>
      <c r="AL21" s="5" t="s">
        <v>27</v>
      </c>
      <c r="AM21" s="5" t="s">
        <v>27</v>
      </c>
      <c r="AN21" s="5" t="s">
        <v>29</v>
      </c>
      <c r="AO21" s="5" t="s">
        <v>27</v>
      </c>
      <c r="AP21" s="5" t="s">
        <v>27</v>
      </c>
      <c r="AQ21" s="5" t="s">
        <v>29</v>
      </c>
      <c r="AR21" s="5" t="s">
        <v>27</v>
      </c>
      <c r="AS21" s="5" t="s">
        <v>29</v>
      </c>
      <c r="AT21" s="5" t="s">
        <v>28</v>
      </c>
      <c r="AU21" s="5" t="s">
        <v>27</v>
      </c>
      <c r="AV21" s="32"/>
      <c r="AW21" s="32">
        <f t="shared" si="2"/>
        <v>9</v>
      </c>
      <c r="AX21" s="32">
        <f t="shared" si="3"/>
        <v>2</v>
      </c>
      <c r="AY21" s="32">
        <f t="shared" si="4"/>
        <v>9</v>
      </c>
      <c r="AZ21" s="32"/>
      <c r="BB21" s="3">
        <v>19</v>
      </c>
      <c r="BC21" s="5" t="str">
        <f t="shared" si="5"/>
        <v>0s</v>
      </c>
      <c r="BD21" s="5" t="str">
        <f t="shared" si="6"/>
        <v>0s</v>
      </c>
      <c r="BE21" s="5" t="str">
        <f t="shared" si="7"/>
        <v>0s</v>
      </c>
      <c r="BF21" s="5" t="str">
        <f t="shared" si="8"/>
        <v>1p</v>
      </c>
      <c r="BG21" s="5" t="str">
        <f t="shared" si="9"/>
        <v>1v</v>
      </c>
      <c r="BH21" s="5" t="str">
        <f t="shared" si="10"/>
        <v>1s</v>
      </c>
      <c r="BI21" s="5" t="str">
        <f t="shared" si="11"/>
        <v>1v</v>
      </c>
      <c r="BJ21" s="5" t="str">
        <f t="shared" si="12"/>
        <v>0s</v>
      </c>
      <c r="BK21" s="5" t="str">
        <f t="shared" si="13"/>
        <v>1s</v>
      </c>
      <c r="BL21" s="5" t="str">
        <f t="shared" si="14"/>
        <v>1v</v>
      </c>
      <c r="BM21" s="5" t="str">
        <f t="shared" si="15"/>
        <v>1v</v>
      </c>
      <c r="BN21" s="5" t="str">
        <f t="shared" si="16"/>
        <v>1v</v>
      </c>
      <c r="BO21" s="5" t="str">
        <f t="shared" si="17"/>
        <v>0s</v>
      </c>
      <c r="BP21" s="5" t="str">
        <f t="shared" si="18"/>
        <v>1v</v>
      </c>
      <c r="BQ21" s="5" t="str">
        <f t="shared" si="19"/>
        <v>0v</v>
      </c>
      <c r="BR21" s="5" t="str">
        <f t="shared" si="20"/>
        <v>0s</v>
      </c>
      <c r="BS21" s="5" t="str">
        <f t="shared" si="21"/>
        <v>0v</v>
      </c>
      <c r="BT21" s="5" t="str">
        <f t="shared" si="22"/>
        <v>0s</v>
      </c>
      <c r="BU21" s="5" t="str">
        <f t="shared" si="23"/>
        <v>0p</v>
      </c>
      <c r="BV21" s="5" t="str">
        <f t="shared" si="24"/>
        <v>1v</v>
      </c>
      <c r="BW21" s="32"/>
      <c r="BX21" s="32"/>
      <c r="BY21" s="32"/>
    </row>
    <row r="22" spans="2:77" x14ac:dyDescent="0.3">
      <c r="B22" s="3">
        <v>20</v>
      </c>
      <c r="C22" s="5">
        <f>IF(C3=1,0,1)</f>
        <v>0</v>
      </c>
      <c r="D22" s="5">
        <f t="shared" ref="D22:V22" si="25">IF(D3=1,0,1)</f>
        <v>1</v>
      </c>
      <c r="E22" s="5">
        <f t="shared" si="25"/>
        <v>1</v>
      </c>
      <c r="F22" s="5">
        <f t="shared" si="25"/>
        <v>1</v>
      </c>
      <c r="G22" s="5">
        <f t="shared" si="25"/>
        <v>0</v>
      </c>
      <c r="H22" s="5">
        <f t="shared" si="25"/>
        <v>0</v>
      </c>
      <c r="I22" s="5">
        <f t="shared" si="25"/>
        <v>0</v>
      </c>
      <c r="J22" s="5">
        <f t="shared" si="25"/>
        <v>1</v>
      </c>
      <c r="K22" s="5">
        <f t="shared" si="25"/>
        <v>0</v>
      </c>
      <c r="L22" s="5">
        <f t="shared" si="25"/>
        <v>1</v>
      </c>
      <c r="M22" s="5">
        <f t="shared" si="25"/>
        <v>0</v>
      </c>
      <c r="N22" s="5">
        <f t="shared" si="25"/>
        <v>1</v>
      </c>
      <c r="O22" s="5">
        <f t="shared" si="25"/>
        <v>0</v>
      </c>
      <c r="P22" s="5">
        <f t="shared" si="25"/>
        <v>1</v>
      </c>
      <c r="Q22" s="5">
        <f t="shared" si="25"/>
        <v>0</v>
      </c>
      <c r="R22" s="5">
        <f t="shared" si="25"/>
        <v>0</v>
      </c>
      <c r="S22" s="5">
        <f t="shared" si="25"/>
        <v>1</v>
      </c>
      <c r="T22" s="5">
        <f t="shared" si="25"/>
        <v>0</v>
      </c>
      <c r="U22" s="5">
        <f t="shared" si="25"/>
        <v>1</v>
      </c>
      <c r="V22" s="5">
        <f t="shared" si="25"/>
        <v>1</v>
      </c>
      <c r="W22" s="32"/>
      <c r="X22" s="32">
        <f t="shared" si="1"/>
        <v>10</v>
      </c>
      <c r="Y22" s="32"/>
      <c r="AA22" s="3">
        <v>20</v>
      </c>
      <c r="AB22" s="5" t="s">
        <v>29</v>
      </c>
      <c r="AC22" s="5" t="s">
        <v>27</v>
      </c>
      <c r="AD22" s="5" t="s">
        <v>27</v>
      </c>
      <c r="AE22" s="5" t="s">
        <v>27</v>
      </c>
      <c r="AF22" s="5" t="s">
        <v>29</v>
      </c>
      <c r="AG22" s="5" t="s">
        <v>29</v>
      </c>
      <c r="AH22" s="5" t="s">
        <v>29</v>
      </c>
      <c r="AI22" s="5" t="s">
        <v>27</v>
      </c>
      <c r="AJ22" s="5" t="s">
        <v>28</v>
      </c>
      <c r="AK22" s="5" t="s">
        <v>27</v>
      </c>
      <c r="AL22" s="5" t="s">
        <v>28</v>
      </c>
      <c r="AM22" s="5" t="s">
        <v>27</v>
      </c>
      <c r="AN22" s="5" t="s">
        <v>29</v>
      </c>
      <c r="AO22" s="5" t="s">
        <v>28</v>
      </c>
      <c r="AP22" s="5" t="s">
        <v>29</v>
      </c>
      <c r="AQ22" s="5" t="s">
        <v>29</v>
      </c>
      <c r="AR22" s="5" t="s">
        <v>28</v>
      </c>
      <c r="AS22" s="5" t="s">
        <v>29</v>
      </c>
      <c r="AT22" s="5" t="s">
        <v>27</v>
      </c>
      <c r="AU22" s="5" t="s">
        <v>27</v>
      </c>
      <c r="AV22" s="32"/>
      <c r="AW22" s="32">
        <f t="shared" si="2"/>
        <v>8</v>
      </c>
      <c r="AX22" s="32">
        <f t="shared" si="3"/>
        <v>4</v>
      </c>
      <c r="AY22" s="32">
        <f t="shared" si="4"/>
        <v>8</v>
      </c>
      <c r="AZ22" s="32"/>
      <c r="BB22" s="3">
        <v>20</v>
      </c>
      <c r="BC22" s="5" t="str">
        <f t="shared" si="5"/>
        <v>0s</v>
      </c>
      <c r="BD22" s="5" t="str">
        <f t="shared" si="6"/>
        <v>1v</v>
      </c>
      <c r="BE22" s="5" t="str">
        <f t="shared" si="7"/>
        <v>1v</v>
      </c>
      <c r="BF22" s="5" t="str">
        <f t="shared" si="8"/>
        <v>1v</v>
      </c>
      <c r="BG22" s="5" t="str">
        <f t="shared" si="9"/>
        <v>0s</v>
      </c>
      <c r="BH22" s="5" t="str">
        <f t="shared" si="10"/>
        <v>0s</v>
      </c>
      <c r="BI22" s="5" t="str">
        <f t="shared" si="11"/>
        <v>0s</v>
      </c>
      <c r="BJ22" s="5" t="str">
        <f t="shared" si="12"/>
        <v>1v</v>
      </c>
      <c r="BK22" s="5" t="str">
        <f t="shared" si="13"/>
        <v>0p</v>
      </c>
      <c r="BL22" s="5" t="str">
        <f t="shared" si="14"/>
        <v>1v</v>
      </c>
      <c r="BM22" s="5" t="str">
        <f t="shared" si="15"/>
        <v>0p</v>
      </c>
      <c r="BN22" s="5" t="str">
        <f t="shared" si="16"/>
        <v>1v</v>
      </c>
      <c r="BO22" s="5" t="str">
        <f t="shared" si="17"/>
        <v>0s</v>
      </c>
      <c r="BP22" s="5" t="str">
        <f t="shared" si="18"/>
        <v>1p</v>
      </c>
      <c r="BQ22" s="5" t="str">
        <f t="shared" si="19"/>
        <v>0s</v>
      </c>
      <c r="BR22" s="5" t="str">
        <f t="shared" si="20"/>
        <v>0s</v>
      </c>
      <c r="BS22" s="5" t="str">
        <f t="shared" si="21"/>
        <v>1p</v>
      </c>
      <c r="BT22" s="5" t="str">
        <f t="shared" si="22"/>
        <v>0s</v>
      </c>
      <c r="BU22" s="5" t="str">
        <f t="shared" si="23"/>
        <v>1v</v>
      </c>
      <c r="BV22" s="5" t="str">
        <f t="shared" si="24"/>
        <v>1v</v>
      </c>
      <c r="BW22" s="32"/>
      <c r="BX22" s="32"/>
      <c r="BY22" s="32"/>
    </row>
    <row r="23" spans="2:77" x14ac:dyDescent="0.3">
      <c r="B23" s="3">
        <v>21</v>
      </c>
      <c r="C23" s="5">
        <f t="shared" ref="C23:V23" si="26">IF(C4=1,0,1)</f>
        <v>1</v>
      </c>
      <c r="D23" s="5">
        <f t="shared" si="26"/>
        <v>0</v>
      </c>
      <c r="E23" s="5">
        <f t="shared" si="26"/>
        <v>0</v>
      </c>
      <c r="F23" s="5">
        <f t="shared" si="26"/>
        <v>0</v>
      </c>
      <c r="G23" s="5">
        <f t="shared" si="26"/>
        <v>1</v>
      </c>
      <c r="H23" s="5">
        <f t="shared" si="26"/>
        <v>1</v>
      </c>
      <c r="I23" s="5">
        <f t="shared" si="26"/>
        <v>1</v>
      </c>
      <c r="J23" s="5">
        <f t="shared" si="26"/>
        <v>0</v>
      </c>
      <c r="K23" s="5">
        <f t="shared" si="26"/>
        <v>1</v>
      </c>
      <c r="L23" s="5">
        <f t="shared" si="26"/>
        <v>0</v>
      </c>
      <c r="M23" s="5">
        <f t="shared" si="26"/>
        <v>1</v>
      </c>
      <c r="N23" s="5">
        <f t="shared" si="26"/>
        <v>0</v>
      </c>
      <c r="O23" s="5">
        <f t="shared" si="26"/>
        <v>1</v>
      </c>
      <c r="P23" s="5">
        <f t="shared" si="26"/>
        <v>0</v>
      </c>
      <c r="Q23" s="5">
        <f t="shared" si="26"/>
        <v>1</v>
      </c>
      <c r="R23" s="5">
        <f t="shared" si="26"/>
        <v>1</v>
      </c>
      <c r="S23" s="5">
        <f t="shared" si="26"/>
        <v>0</v>
      </c>
      <c r="T23" s="5">
        <f t="shared" si="26"/>
        <v>1</v>
      </c>
      <c r="U23" s="5">
        <f t="shared" si="26"/>
        <v>0</v>
      </c>
      <c r="V23" s="5">
        <f t="shared" si="26"/>
        <v>0</v>
      </c>
      <c r="W23" s="32"/>
      <c r="X23" s="32">
        <f t="shared" si="1"/>
        <v>10</v>
      </c>
      <c r="Y23" s="32"/>
      <c r="AA23" s="3">
        <v>21</v>
      </c>
      <c r="AB23" s="5" t="s">
        <v>28</v>
      </c>
      <c r="AC23" s="5" t="s">
        <v>29</v>
      </c>
      <c r="AD23" s="5" t="s">
        <v>28</v>
      </c>
      <c r="AE23" s="5" t="s">
        <v>27</v>
      </c>
      <c r="AF23" s="5" t="s">
        <v>28</v>
      </c>
      <c r="AG23" s="5" t="s">
        <v>28</v>
      </c>
      <c r="AH23" s="5" t="s">
        <v>29</v>
      </c>
      <c r="AI23" s="5" t="s">
        <v>28</v>
      </c>
      <c r="AJ23" s="5" t="s">
        <v>27</v>
      </c>
      <c r="AK23" s="5" t="s">
        <v>28</v>
      </c>
      <c r="AL23" s="5" t="s">
        <v>27</v>
      </c>
      <c r="AM23" s="5" t="s">
        <v>28</v>
      </c>
      <c r="AN23" s="5" t="s">
        <v>28</v>
      </c>
      <c r="AO23" s="5" t="s">
        <v>28</v>
      </c>
      <c r="AP23" s="5" t="s">
        <v>29</v>
      </c>
      <c r="AQ23" s="5" t="s">
        <v>28</v>
      </c>
      <c r="AR23" s="5" t="s">
        <v>29</v>
      </c>
      <c r="AS23" s="5" t="s">
        <v>27</v>
      </c>
      <c r="AT23" s="5" t="s">
        <v>27</v>
      </c>
      <c r="AU23" s="5" t="s">
        <v>29</v>
      </c>
      <c r="AV23" s="32"/>
      <c r="AW23" s="32">
        <f t="shared" si="2"/>
        <v>5</v>
      </c>
      <c r="AX23" s="32">
        <f t="shared" si="3"/>
        <v>10</v>
      </c>
      <c r="AY23" s="32">
        <f t="shared" si="4"/>
        <v>5</v>
      </c>
      <c r="AZ23" s="32"/>
      <c r="BB23" s="3">
        <v>21</v>
      </c>
      <c r="BC23" s="5" t="str">
        <f t="shared" si="5"/>
        <v>1p</v>
      </c>
      <c r="BD23" s="5" t="str">
        <f t="shared" si="6"/>
        <v>0s</v>
      </c>
      <c r="BE23" s="5" t="str">
        <f t="shared" si="7"/>
        <v>0p</v>
      </c>
      <c r="BF23" s="5" t="str">
        <f t="shared" si="8"/>
        <v>0v</v>
      </c>
      <c r="BG23" s="5" t="str">
        <f t="shared" si="9"/>
        <v>1p</v>
      </c>
      <c r="BH23" s="5" t="str">
        <f t="shared" si="10"/>
        <v>1p</v>
      </c>
      <c r="BI23" s="5" t="str">
        <f t="shared" si="11"/>
        <v>1s</v>
      </c>
      <c r="BJ23" s="5" t="str">
        <f t="shared" si="12"/>
        <v>0p</v>
      </c>
      <c r="BK23" s="5" t="str">
        <f t="shared" si="13"/>
        <v>1v</v>
      </c>
      <c r="BL23" s="5" t="str">
        <f t="shared" si="14"/>
        <v>0p</v>
      </c>
      <c r="BM23" s="5" t="str">
        <f t="shared" si="15"/>
        <v>1v</v>
      </c>
      <c r="BN23" s="5" t="str">
        <f t="shared" si="16"/>
        <v>0p</v>
      </c>
      <c r="BO23" s="5" t="str">
        <f t="shared" si="17"/>
        <v>1p</v>
      </c>
      <c r="BP23" s="5" t="str">
        <f t="shared" si="18"/>
        <v>0p</v>
      </c>
      <c r="BQ23" s="5" t="str">
        <f t="shared" si="19"/>
        <v>1s</v>
      </c>
      <c r="BR23" s="5" t="str">
        <f t="shared" si="20"/>
        <v>1p</v>
      </c>
      <c r="BS23" s="5" t="str">
        <f t="shared" si="21"/>
        <v>0s</v>
      </c>
      <c r="BT23" s="5" t="str">
        <f t="shared" si="22"/>
        <v>1v</v>
      </c>
      <c r="BU23" s="5" t="str">
        <f t="shared" si="23"/>
        <v>0v</v>
      </c>
      <c r="BV23" s="5" t="str">
        <f t="shared" si="24"/>
        <v>0s</v>
      </c>
      <c r="BW23" s="32"/>
      <c r="BX23" s="32"/>
      <c r="BY23" s="32"/>
    </row>
    <row r="24" spans="2:77" x14ac:dyDescent="0.3">
      <c r="B24" s="3">
        <v>22</v>
      </c>
      <c r="C24" s="5">
        <f t="shared" ref="C24:V24" si="27">IF(C5=1,0,1)</f>
        <v>1</v>
      </c>
      <c r="D24" s="5">
        <f t="shared" si="27"/>
        <v>1</v>
      </c>
      <c r="E24" s="5">
        <f t="shared" si="27"/>
        <v>1</v>
      </c>
      <c r="F24" s="5">
        <f t="shared" si="27"/>
        <v>1</v>
      </c>
      <c r="G24" s="5">
        <f t="shared" si="27"/>
        <v>0</v>
      </c>
      <c r="H24" s="5">
        <f t="shared" si="27"/>
        <v>0</v>
      </c>
      <c r="I24" s="5">
        <f t="shared" si="27"/>
        <v>0</v>
      </c>
      <c r="J24" s="5">
        <f t="shared" si="27"/>
        <v>1</v>
      </c>
      <c r="K24" s="5">
        <f t="shared" si="27"/>
        <v>1</v>
      </c>
      <c r="L24" s="5">
        <f t="shared" si="27"/>
        <v>1</v>
      </c>
      <c r="M24" s="5">
        <f t="shared" si="27"/>
        <v>0</v>
      </c>
      <c r="N24" s="5">
        <f t="shared" si="27"/>
        <v>0</v>
      </c>
      <c r="O24" s="5">
        <f t="shared" si="27"/>
        <v>0</v>
      </c>
      <c r="P24" s="5">
        <f t="shared" si="27"/>
        <v>1</v>
      </c>
      <c r="Q24" s="5">
        <f t="shared" si="27"/>
        <v>0</v>
      </c>
      <c r="R24" s="5">
        <f t="shared" si="27"/>
        <v>0</v>
      </c>
      <c r="S24" s="5">
        <f t="shared" si="27"/>
        <v>1</v>
      </c>
      <c r="T24" s="5">
        <f t="shared" si="27"/>
        <v>0</v>
      </c>
      <c r="U24" s="5">
        <f t="shared" si="27"/>
        <v>0</v>
      </c>
      <c r="V24" s="5">
        <f t="shared" si="27"/>
        <v>1</v>
      </c>
      <c r="W24" s="32"/>
      <c r="X24" s="32">
        <f t="shared" si="1"/>
        <v>10</v>
      </c>
      <c r="Y24" s="32"/>
      <c r="AA24" s="3">
        <v>22</v>
      </c>
      <c r="AB24" s="5" t="s">
        <v>29</v>
      </c>
      <c r="AC24" s="5" t="s">
        <v>28</v>
      </c>
      <c r="AD24" s="5" t="s">
        <v>28</v>
      </c>
      <c r="AE24" s="5" t="s">
        <v>27</v>
      </c>
      <c r="AF24" s="5" t="s">
        <v>27</v>
      </c>
      <c r="AG24" s="5" t="s">
        <v>29</v>
      </c>
      <c r="AH24" s="5" t="s">
        <v>28</v>
      </c>
      <c r="AI24" s="5" t="s">
        <v>28</v>
      </c>
      <c r="AJ24" s="5" t="s">
        <v>28</v>
      </c>
      <c r="AK24" s="5" t="s">
        <v>29</v>
      </c>
      <c r="AL24" s="5" t="s">
        <v>27</v>
      </c>
      <c r="AM24" s="5" t="s">
        <v>27</v>
      </c>
      <c r="AN24" s="5" t="s">
        <v>28</v>
      </c>
      <c r="AO24" s="5" t="s">
        <v>29</v>
      </c>
      <c r="AP24" s="5" t="s">
        <v>29</v>
      </c>
      <c r="AQ24" s="5" t="s">
        <v>28</v>
      </c>
      <c r="AR24" s="5" t="s">
        <v>27</v>
      </c>
      <c r="AS24" s="5" t="s">
        <v>29</v>
      </c>
      <c r="AT24" s="5" t="s">
        <v>28</v>
      </c>
      <c r="AU24" s="5" t="s">
        <v>27</v>
      </c>
      <c r="AV24" s="32"/>
      <c r="AW24" s="32">
        <f t="shared" si="2"/>
        <v>6</v>
      </c>
      <c r="AX24" s="32">
        <f t="shared" si="3"/>
        <v>8</v>
      </c>
      <c r="AY24" s="32">
        <f t="shared" si="4"/>
        <v>6</v>
      </c>
      <c r="AZ24" s="32"/>
      <c r="BB24" s="3">
        <v>22</v>
      </c>
      <c r="BC24" s="5" t="str">
        <f t="shared" si="5"/>
        <v>1s</v>
      </c>
      <c r="BD24" s="5" t="str">
        <f t="shared" si="6"/>
        <v>1p</v>
      </c>
      <c r="BE24" s="5" t="str">
        <f t="shared" si="7"/>
        <v>1p</v>
      </c>
      <c r="BF24" s="5" t="str">
        <f t="shared" si="8"/>
        <v>1v</v>
      </c>
      <c r="BG24" s="5" t="str">
        <f t="shared" si="9"/>
        <v>0v</v>
      </c>
      <c r="BH24" s="5" t="str">
        <f t="shared" si="10"/>
        <v>0s</v>
      </c>
      <c r="BI24" s="5" t="str">
        <f t="shared" si="11"/>
        <v>0p</v>
      </c>
      <c r="BJ24" s="5" t="str">
        <f t="shared" si="12"/>
        <v>1p</v>
      </c>
      <c r="BK24" s="5" t="str">
        <f t="shared" si="13"/>
        <v>1p</v>
      </c>
      <c r="BL24" s="5" t="str">
        <f t="shared" si="14"/>
        <v>1s</v>
      </c>
      <c r="BM24" s="5" t="str">
        <f t="shared" si="15"/>
        <v>0v</v>
      </c>
      <c r="BN24" s="5" t="str">
        <f t="shared" si="16"/>
        <v>0v</v>
      </c>
      <c r="BO24" s="5" t="str">
        <f t="shared" si="17"/>
        <v>0p</v>
      </c>
      <c r="BP24" s="5" t="str">
        <f t="shared" si="18"/>
        <v>1s</v>
      </c>
      <c r="BQ24" s="5" t="str">
        <f t="shared" si="19"/>
        <v>0s</v>
      </c>
      <c r="BR24" s="5" t="str">
        <f t="shared" si="20"/>
        <v>0p</v>
      </c>
      <c r="BS24" s="5" t="str">
        <f t="shared" si="21"/>
        <v>1v</v>
      </c>
      <c r="BT24" s="5" t="str">
        <f t="shared" si="22"/>
        <v>0s</v>
      </c>
      <c r="BU24" s="5" t="str">
        <f t="shared" si="23"/>
        <v>0p</v>
      </c>
      <c r="BV24" s="5" t="str">
        <f t="shared" si="24"/>
        <v>1v</v>
      </c>
      <c r="BW24" s="32"/>
      <c r="BX24" s="32"/>
      <c r="BY24" s="32"/>
    </row>
    <row r="25" spans="2:77" x14ac:dyDescent="0.3">
      <c r="B25" s="3">
        <v>23</v>
      </c>
      <c r="C25" s="5">
        <f t="shared" ref="C25:V25" si="28">IF(C6=1,0,1)</f>
        <v>0</v>
      </c>
      <c r="D25" s="5">
        <f t="shared" si="28"/>
        <v>0</v>
      </c>
      <c r="E25" s="5">
        <f t="shared" si="28"/>
        <v>0</v>
      </c>
      <c r="F25" s="5">
        <f t="shared" si="28"/>
        <v>0</v>
      </c>
      <c r="G25" s="5">
        <f t="shared" si="28"/>
        <v>1</v>
      </c>
      <c r="H25" s="5">
        <f t="shared" si="28"/>
        <v>1</v>
      </c>
      <c r="I25" s="5">
        <f t="shared" si="28"/>
        <v>1</v>
      </c>
      <c r="J25" s="5">
        <f t="shared" si="28"/>
        <v>0</v>
      </c>
      <c r="K25" s="5">
        <f t="shared" si="28"/>
        <v>0</v>
      </c>
      <c r="L25" s="5">
        <f t="shared" si="28"/>
        <v>0</v>
      </c>
      <c r="M25" s="5">
        <f t="shared" si="28"/>
        <v>1</v>
      </c>
      <c r="N25" s="5">
        <f t="shared" si="28"/>
        <v>1</v>
      </c>
      <c r="O25" s="5">
        <f t="shared" si="28"/>
        <v>1</v>
      </c>
      <c r="P25" s="5">
        <f t="shared" si="28"/>
        <v>0</v>
      </c>
      <c r="Q25" s="5">
        <f t="shared" si="28"/>
        <v>1</v>
      </c>
      <c r="R25" s="5">
        <f t="shared" si="28"/>
        <v>1</v>
      </c>
      <c r="S25" s="5">
        <f t="shared" si="28"/>
        <v>0</v>
      </c>
      <c r="T25" s="5">
        <f t="shared" si="28"/>
        <v>1</v>
      </c>
      <c r="U25" s="5">
        <f t="shared" si="28"/>
        <v>1</v>
      </c>
      <c r="V25" s="5">
        <f t="shared" si="28"/>
        <v>0</v>
      </c>
      <c r="W25" s="32"/>
      <c r="X25" s="32">
        <f t="shared" si="1"/>
        <v>10</v>
      </c>
      <c r="Y25" s="32"/>
      <c r="AA25" s="3">
        <v>23</v>
      </c>
      <c r="AB25" s="5" t="s">
        <v>27</v>
      </c>
      <c r="AC25" s="5" t="s">
        <v>27</v>
      </c>
      <c r="AD25" s="5" t="s">
        <v>27</v>
      </c>
      <c r="AE25" s="5" t="s">
        <v>29</v>
      </c>
      <c r="AF25" s="5" t="s">
        <v>29</v>
      </c>
      <c r="AG25" s="5" t="s">
        <v>27</v>
      </c>
      <c r="AH25" s="5" t="s">
        <v>27</v>
      </c>
      <c r="AI25" s="5" t="s">
        <v>29</v>
      </c>
      <c r="AJ25" s="5" t="s">
        <v>27</v>
      </c>
      <c r="AK25" s="5" t="s">
        <v>29</v>
      </c>
      <c r="AL25" s="5" t="s">
        <v>27</v>
      </c>
      <c r="AM25" s="5" t="s">
        <v>27</v>
      </c>
      <c r="AN25" s="5" t="s">
        <v>29</v>
      </c>
      <c r="AO25" s="5" t="s">
        <v>29</v>
      </c>
      <c r="AP25" s="5" t="s">
        <v>29</v>
      </c>
      <c r="AQ25" s="5" t="s">
        <v>29</v>
      </c>
      <c r="AR25" s="5" t="s">
        <v>28</v>
      </c>
      <c r="AS25" s="5" t="s">
        <v>27</v>
      </c>
      <c r="AT25" s="5" t="s">
        <v>28</v>
      </c>
      <c r="AU25" s="5" t="s">
        <v>29</v>
      </c>
      <c r="AV25" s="32"/>
      <c r="AW25" s="32">
        <f t="shared" si="2"/>
        <v>9</v>
      </c>
      <c r="AX25" s="32">
        <f t="shared" si="3"/>
        <v>2</v>
      </c>
      <c r="AY25" s="32">
        <f t="shared" si="4"/>
        <v>9</v>
      </c>
      <c r="AZ25" s="32"/>
      <c r="BB25" s="3">
        <v>23</v>
      </c>
      <c r="BC25" s="5" t="str">
        <f t="shared" si="5"/>
        <v>0v</v>
      </c>
      <c r="BD25" s="5" t="str">
        <f t="shared" si="6"/>
        <v>0v</v>
      </c>
      <c r="BE25" s="5" t="str">
        <f t="shared" si="7"/>
        <v>0v</v>
      </c>
      <c r="BF25" s="5" t="str">
        <f t="shared" si="8"/>
        <v>0s</v>
      </c>
      <c r="BG25" s="5" t="str">
        <f t="shared" si="9"/>
        <v>1s</v>
      </c>
      <c r="BH25" s="5" t="str">
        <f t="shared" si="10"/>
        <v>1v</v>
      </c>
      <c r="BI25" s="5" t="str">
        <f t="shared" si="11"/>
        <v>1v</v>
      </c>
      <c r="BJ25" s="5" t="str">
        <f t="shared" si="12"/>
        <v>0s</v>
      </c>
      <c r="BK25" s="5" t="str">
        <f t="shared" si="13"/>
        <v>0v</v>
      </c>
      <c r="BL25" s="5" t="str">
        <f t="shared" si="14"/>
        <v>0s</v>
      </c>
      <c r="BM25" s="5" t="str">
        <f t="shared" si="15"/>
        <v>1v</v>
      </c>
      <c r="BN25" s="5" t="str">
        <f t="shared" si="16"/>
        <v>1v</v>
      </c>
      <c r="BO25" s="5" t="str">
        <f t="shared" si="17"/>
        <v>1s</v>
      </c>
      <c r="BP25" s="5" t="str">
        <f t="shared" si="18"/>
        <v>0s</v>
      </c>
      <c r="BQ25" s="5" t="str">
        <f t="shared" si="19"/>
        <v>1s</v>
      </c>
      <c r="BR25" s="5" t="str">
        <f t="shared" si="20"/>
        <v>1s</v>
      </c>
      <c r="BS25" s="5" t="str">
        <f t="shared" si="21"/>
        <v>0p</v>
      </c>
      <c r="BT25" s="5" t="str">
        <f t="shared" si="22"/>
        <v>1v</v>
      </c>
      <c r="BU25" s="5" t="str">
        <f t="shared" si="23"/>
        <v>1p</v>
      </c>
      <c r="BV25" s="5" t="str">
        <f t="shared" si="24"/>
        <v>0s</v>
      </c>
      <c r="BW25" s="32"/>
      <c r="BX25" s="32"/>
      <c r="BY25" s="32"/>
    </row>
    <row r="26" spans="2:77" x14ac:dyDescent="0.3">
      <c r="B26" s="3">
        <v>24</v>
      </c>
      <c r="C26" s="5">
        <f t="shared" ref="C26:V26" si="29">IF(C7=1,0,1)</f>
        <v>1</v>
      </c>
      <c r="D26" s="5">
        <f t="shared" si="29"/>
        <v>1</v>
      </c>
      <c r="E26" s="5">
        <f t="shared" si="29"/>
        <v>1</v>
      </c>
      <c r="F26" s="5">
        <f t="shared" si="29"/>
        <v>0</v>
      </c>
      <c r="G26" s="5">
        <f t="shared" si="29"/>
        <v>0</v>
      </c>
      <c r="H26" s="5">
        <f t="shared" si="29"/>
        <v>0</v>
      </c>
      <c r="I26" s="5">
        <f t="shared" si="29"/>
        <v>0</v>
      </c>
      <c r="J26" s="5">
        <f t="shared" si="29"/>
        <v>1</v>
      </c>
      <c r="K26" s="5">
        <f t="shared" si="29"/>
        <v>1</v>
      </c>
      <c r="L26" s="5">
        <f t="shared" si="29"/>
        <v>1</v>
      </c>
      <c r="M26" s="5">
        <f t="shared" si="29"/>
        <v>0</v>
      </c>
      <c r="N26" s="5">
        <f t="shared" si="29"/>
        <v>0</v>
      </c>
      <c r="O26" s="5">
        <f t="shared" si="29"/>
        <v>1</v>
      </c>
      <c r="P26" s="5">
        <f t="shared" si="29"/>
        <v>1</v>
      </c>
      <c r="Q26" s="5">
        <f t="shared" si="29"/>
        <v>0</v>
      </c>
      <c r="R26" s="5">
        <f t="shared" si="29"/>
        <v>0</v>
      </c>
      <c r="S26" s="5">
        <f t="shared" si="29"/>
        <v>1</v>
      </c>
      <c r="T26" s="5">
        <f t="shared" si="29"/>
        <v>0</v>
      </c>
      <c r="U26" s="5">
        <f t="shared" si="29"/>
        <v>0</v>
      </c>
      <c r="V26" s="5">
        <f t="shared" si="29"/>
        <v>1</v>
      </c>
      <c r="W26" s="32"/>
      <c r="X26" s="32">
        <f t="shared" si="1"/>
        <v>10</v>
      </c>
      <c r="Y26" s="32"/>
      <c r="AA26" s="3">
        <v>24</v>
      </c>
      <c r="AB26" s="5" t="s">
        <v>28</v>
      </c>
      <c r="AC26" s="5" t="s">
        <v>28</v>
      </c>
      <c r="AD26" s="5" t="s">
        <v>28</v>
      </c>
      <c r="AE26" s="5" t="s">
        <v>28</v>
      </c>
      <c r="AF26" s="5" t="s">
        <v>29</v>
      </c>
      <c r="AG26" s="5" t="s">
        <v>29</v>
      </c>
      <c r="AH26" s="5" t="s">
        <v>28</v>
      </c>
      <c r="AI26" s="5" t="s">
        <v>27</v>
      </c>
      <c r="AJ26" s="5" t="s">
        <v>27</v>
      </c>
      <c r="AK26" s="5" t="s">
        <v>28</v>
      </c>
      <c r="AL26" s="5" t="s">
        <v>28</v>
      </c>
      <c r="AM26" s="5" t="s">
        <v>28</v>
      </c>
      <c r="AN26" s="5" t="s">
        <v>28</v>
      </c>
      <c r="AO26" s="5" t="s">
        <v>28</v>
      </c>
      <c r="AP26" s="5" t="s">
        <v>28</v>
      </c>
      <c r="AQ26" s="5" t="s">
        <v>29</v>
      </c>
      <c r="AR26" s="5" t="s">
        <v>27</v>
      </c>
      <c r="AS26" s="5" t="s">
        <v>28</v>
      </c>
      <c r="AT26" s="5" t="s">
        <v>29</v>
      </c>
      <c r="AU26" s="5" t="s">
        <v>27</v>
      </c>
      <c r="AV26" s="32"/>
      <c r="AW26" s="32">
        <f t="shared" si="2"/>
        <v>4</v>
      </c>
      <c r="AX26" s="32">
        <f t="shared" si="3"/>
        <v>12</v>
      </c>
      <c r="AY26" s="32">
        <f t="shared" si="4"/>
        <v>4</v>
      </c>
      <c r="AZ26" s="32"/>
      <c r="BB26" s="3">
        <v>24</v>
      </c>
      <c r="BC26" s="5" t="str">
        <f t="shared" si="5"/>
        <v>1p</v>
      </c>
      <c r="BD26" s="5" t="str">
        <f t="shared" si="6"/>
        <v>1p</v>
      </c>
      <c r="BE26" s="5" t="str">
        <f t="shared" si="7"/>
        <v>1p</v>
      </c>
      <c r="BF26" s="5" t="str">
        <f t="shared" si="8"/>
        <v>0p</v>
      </c>
      <c r="BG26" s="5" t="str">
        <f t="shared" si="9"/>
        <v>0s</v>
      </c>
      <c r="BH26" s="5" t="str">
        <f t="shared" si="10"/>
        <v>0s</v>
      </c>
      <c r="BI26" s="5" t="str">
        <f t="shared" si="11"/>
        <v>0p</v>
      </c>
      <c r="BJ26" s="5" t="str">
        <f t="shared" si="12"/>
        <v>1v</v>
      </c>
      <c r="BK26" s="5" t="str">
        <f t="shared" si="13"/>
        <v>1v</v>
      </c>
      <c r="BL26" s="5" t="str">
        <f t="shared" si="14"/>
        <v>1p</v>
      </c>
      <c r="BM26" s="5" t="str">
        <f t="shared" si="15"/>
        <v>0p</v>
      </c>
      <c r="BN26" s="5" t="str">
        <f t="shared" si="16"/>
        <v>0p</v>
      </c>
      <c r="BO26" s="5" t="str">
        <f t="shared" si="17"/>
        <v>1p</v>
      </c>
      <c r="BP26" s="5" t="str">
        <f t="shared" si="18"/>
        <v>1p</v>
      </c>
      <c r="BQ26" s="5" t="str">
        <f t="shared" si="19"/>
        <v>0p</v>
      </c>
      <c r="BR26" s="5" t="str">
        <f t="shared" si="20"/>
        <v>0s</v>
      </c>
      <c r="BS26" s="5" t="str">
        <f t="shared" si="21"/>
        <v>1v</v>
      </c>
      <c r="BT26" s="5" t="str">
        <f t="shared" si="22"/>
        <v>0p</v>
      </c>
      <c r="BU26" s="5" t="str">
        <f t="shared" si="23"/>
        <v>0s</v>
      </c>
      <c r="BV26" s="5" t="str">
        <f t="shared" si="24"/>
        <v>1v</v>
      </c>
      <c r="BW26" s="32"/>
      <c r="BX26" s="32"/>
      <c r="BY26" s="32"/>
    </row>
    <row r="27" spans="2:77" x14ac:dyDescent="0.3">
      <c r="B27" s="3">
        <v>25</v>
      </c>
      <c r="C27" s="5">
        <f t="shared" ref="C27:V27" si="30">IF(C8=1,0,1)</f>
        <v>0</v>
      </c>
      <c r="D27" s="5">
        <f t="shared" si="30"/>
        <v>0</v>
      </c>
      <c r="E27" s="5">
        <f t="shared" si="30"/>
        <v>0</v>
      </c>
      <c r="F27" s="5">
        <f t="shared" si="30"/>
        <v>1</v>
      </c>
      <c r="G27" s="5">
        <f t="shared" si="30"/>
        <v>1</v>
      </c>
      <c r="H27" s="5">
        <f t="shared" si="30"/>
        <v>1</v>
      </c>
      <c r="I27" s="5">
        <f t="shared" si="30"/>
        <v>1</v>
      </c>
      <c r="J27" s="5">
        <f t="shared" si="30"/>
        <v>0</v>
      </c>
      <c r="K27" s="5">
        <f t="shared" si="30"/>
        <v>0</v>
      </c>
      <c r="L27" s="5">
        <f t="shared" si="30"/>
        <v>0</v>
      </c>
      <c r="M27" s="5">
        <f t="shared" si="30"/>
        <v>1</v>
      </c>
      <c r="N27" s="5">
        <f t="shared" si="30"/>
        <v>1</v>
      </c>
      <c r="O27" s="5">
        <f t="shared" si="30"/>
        <v>0</v>
      </c>
      <c r="P27" s="5">
        <f t="shared" si="30"/>
        <v>0</v>
      </c>
      <c r="Q27" s="5">
        <f t="shared" si="30"/>
        <v>1</v>
      </c>
      <c r="R27" s="5">
        <f t="shared" si="30"/>
        <v>1</v>
      </c>
      <c r="S27" s="5">
        <f t="shared" si="30"/>
        <v>0</v>
      </c>
      <c r="T27" s="5">
        <f t="shared" si="30"/>
        <v>1</v>
      </c>
      <c r="U27" s="5">
        <f t="shared" si="30"/>
        <v>1</v>
      </c>
      <c r="V27" s="5">
        <f t="shared" si="30"/>
        <v>0</v>
      </c>
      <c r="W27" s="32"/>
      <c r="X27" s="32">
        <f t="shared" si="1"/>
        <v>10</v>
      </c>
      <c r="Y27" s="32"/>
      <c r="AA27" s="3">
        <v>25</v>
      </c>
      <c r="AB27" s="5" t="s">
        <v>29</v>
      </c>
      <c r="AC27" s="5" t="s">
        <v>29</v>
      </c>
      <c r="AD27" s="5" t="s">
        <v>27</v>
      </c>
      <c r="AE27" s="5" t="s">
        <v>27</v>
      </c>
      <c r="AF27" s="5" t="s">
        <v>28</v>
      </c>
      <c r="AG27" s="5" t="s">
        <v>27</v>
      </c>
      <c r="AH27" s="5" t="s">
        <v>27</v>
      </c>
      <c r="AI27" s="5" t="s">
        <v>29</v>
      </c>
      <c r="AJ27" s="5" t="s">
        <v>29</v>
      </c>
      <c r="AK27" s="5" t="s">
        <v>29</v>
      </c>
      <c r="AL27" s="5" t="s">
        <v>27</v>
      </c>
      <c r="AM27" s="5" t="s">
        <v>28</v>
      </c>
      <c r="AN27" s="5" t="s">
        <v>28</v>
      </c>
      <c r="AO27" s="5" t="s">
        <v>29</v>
      </c>
      <c r="AP27" s="5" t="s">
        <v>29</v>
      </c>
      <c r="AQ27" s="5" t="s">
        <v>27</v>
      </c>
      <c r="AR27" s="5" t="s">
        <v>28</v>
      </c>
      <c r="AS27" s="5" t="s">
        <v>27</v>
      </c>
      <c r="AT27" s="5" t="s">
        <v>27</v>
      </c>
      <c r="AU27" s="5" t="s">
        <v>29</v>
      </c>
      <c r="AV27" s="32"/>
      <c r="AW27" s="32">
        <f t="shared" si="2"/>
        <v>8</v>
      </c>
      <c r="AX27" s="32">
        <f t="shared" si="3"/>
        <v>4</v>
      </c>
      <c r="AY27" s="32">
        <f t="shared" si="4"/>
        <v>8</v>
      </c>
      <c r="AZ27" s="32"/>
      <c r="BB27" s="3">
        <v>25</v>
      </c>
      <c r="BC27" s="5" t="str">
        <f t="shared" si="5"/>
        <v>0s</v>
      </c>
      <c r="BD27" s="5" t="str">
        <f t="shared" si="6"/>
        <v>0s</v>
      </c>
      <c r="BE27" s="5" t="str">
        <f t="shared" si="7"/>
        <v>0v</v>
      </c>
      <c r="BF27" s="5" t="str">
        <f t="shared" si="8"/>
        <v>1v</v>
      </c>
      <c r="BG27" s="5" t="str">
        <f t="shared" si="9"/>
        <v>1p</v>
      </c>
      <c r="BH27" s="5" t="str">
        <f t="shared" si="10"/>
        <v>1v</v>
      </c>
      <c r="BI27" s="5" t="str">
        <f t="shared" si="11"/>
        <v>1v</v>
      </c>
      <c r="BJ27" s="5" t="str">
        <f t="shared" si="12"/>
        <v>0s</v>
      </c>
      <c r="BK27" s="5" t="str">
        <f t="shared" si="13"/>
        <v>0s</v>
      </c>
      <c r="BL27" s="5" t="str">
        <f t="shared" si="14"/>
        <v>0s</v>
      </c>
      <c r="BM27" s="5" t="str">
        <f t="shared" si="15"/>
        <v>1v</v>
      </c>
      <c r="BN27" s="5" t="str">
        <f t="shared" si="16"/>
        <v>1p</v>
      </c>
      <c r="BO27" s="5" t="str">
        <f t="shared" si="17"/>
        <v>0p</v>
      </c>
      <c r="BP27" s="5" t="str">
        <f t="shared" si="18"/>
        <v>0s</v>
      </c>
      <c r="BQ27" s="5" t="str">
        <f t="shared" si="19"/>
        <v>1s</v>
      </c>
      <c r="BR27" s="5" t="str">
        <f t="shared" si="20"/>
        <v>1v</v>
      </c>
      <c r="BS27" s="5" t="str">
        <f t="shared" si="21"/>
        <v>0p</v>
      </c>
      <c r="BT27" s="5" t="str">
        <f t="shared" si="22"/>
        <v>1v</v>
      </c>
      <c r="BU27" s="5" t="str">
        <f t="shared" si="23"/>
        <v>1v</v>
      </c>
      <c r="BV27" s="5" t="str">
        <f t="shared" si="24"/>
        <v>0s</v>
      </c>
      <c r="BW27" s="32"/>
      <c r="BX27" s="32"/>
      <c r="BY27" s="32"/>
    </row>
    <row r="28" spans="2:77" x14ac:dyDescent="0.3">
      <c r="B28" s="3">
        <v>26</v>
      </c>
      <c r="C28" s="5">
        <f t="shared" ref="C28:V28" si="31">IF(C9=1,0,1)</f>
        <v>1</v>
      </c>
      <c r="D28" s="5">
        <f t="shared" si="31"/>
        <v>1</v>
      </c>
      <c r="E28" s="5">
        <f t="shared" si="31"/>
        <v>1</v>
      </c>
      <c r="F28" s="5">
        <f t="shared" si="31"/>
        <v>0</v>
      </c>
      <c r="G28" s="5">
        <f t="shared" si="31"/>
        <v>0</v>
      </c>
      <c r="H28" s="5">
        <f t="shared" si="31"/>
        <v>0</v>
      </c>
      <c r="I28" s="5">
        <f t="shared" si="31"/>
        <v>0</v>
      </c>
      <c r="J28" s="5">
        <f t="shared" si="31"/>
        <v>1</v>
      </c>
      <c r="K28" s="5">
        <f t="shared" si="31"/>
        <v>1</v>
      </c>
      <c r="L28" s="5">
        <f t="shared" si="31"/>
        <v>1</v>
      </c>
      <c r="M28" s="5">
        <f t="shared" si="31"/>
        <v>0</v>
      </c>
      <c r="N28" s="5">
        <f t="shared" si="31"/>
        <v>0</v>
      </c>
      <c r="O28" s="5">
        <f t="shared" si="31"/>
        <v>1</v>
      </c>
      <c r="P28" s="5">
        <f t="shared" si="31"/>
        <v>1</v>
      </c>
      <c r="Q28" s="5">
        <f t="shared" si="31"/>
        <v>0</v>
      </c>
      <c r="R28" s="5">
        <f t="shared" si="31"/>
        <v>0</v>
      </c>
      <c r="S28" s="5">
        <f t="shared" si="31"/>
        <v>1</v>
      </c>
      <c r="T28" s="5">
        <f t="shared" si="31"/>
        <v>0</v>
      </c>
      <c r="U28" s="5">
        <f t="shared" si="31"/>
        <v>0</v>
      </c>
      <c r="V28" s="5">
        <f t="shared" si="31"/>
        <v>1</v>
      </c>
      <c r="W28" s="32"/>
      <c r="X28" s="32">
        <f t="shared" si="1"/>
        <v>10</v>
      </c>
      <c r="Y28" s="32"/>
      <c r="AA28" s="3">
        <v>26</v>
      </c>
      <c r="AB28" s="5" t="s">
        <v>29</v>
      </c>
      <c r="AC28" s="5" t="s">
        <v>27</v>
      </c>
      <c r="AD28" s="5" t="s">
        <v>27</v>
      </c>
      <c r="AE28" s="5" t="s">
        <v>27</v>
      </c>
      <c r="AF28" s="5" t="s">
        <v>29</v>
      </c>
      <c r="AG28" s="5" t="s">
        <v>29</v>
      </c>
      <c r="AH28" s="5" t="s">
        <v>28</v>
      </c>
      <c r="AI28" s="5" t="s">
        <v>28</v>
      </c>
      <c r="AJ28" s="5" t="s">
        <v>27</v>
      </c>
      <c r="AK28" s="5" t="s">
        <v>27</v>
      </c>
      <c r="AL28" s="5" t="s">
        <v>28</v>
      </c>
      <c r="AM28" s="5" t="s">
        <v>28</v>
      </c>
      <c r="AN28" s="5" t="s">
        <v>28</v>
      </c>
      <c r="AO28" s="5" t="s">
        <v>29</v>
      </c>
      <c r="AP28" s="5" t="s">
        <v>29</v>
      </c>
      <c r="AQ28" s="5" t="s">
        <v>27</v>
      </c>
      <c r="AR28" s="5" t="s">
        <v>27</v>
      </c>
      <c r="AS28" s="5" t="s">
        <v>29</v>
      </c>
      <c r="AT28" s="5" t="s">
        <v>29</v>
      </c>
      <c r="AU28" s="5" t="s">
        <v>28</v>
      </c>
      <c r="AV28" s="32"/>
      <c r="AW28" s="32">
        <f t="shared" si="2"/>
        <v>7</v>
      </c>
      <c r="AX28" s="32">
        <f t="shared" si="3"/>
        <v>6</v>
      </c>
      <c r="AY28" s="32">
        <f t="shared" si="4"/>
        <v>7</v>
      </c>
      <c r="AZ28" s="32"/>
      <c r="BB28" s="3">
        <v>26</v>
      </c>
      <c r="BC28" s="5" t="str">
        <f t="shared" si="5"/>
        <v>1s</v>
      </c>
      <c r="BD28" s="5" t="str">
        <f t="shared" si="6"/>
        <v>1v</v>
      </c>
      <c r="BE28" s="5" t="str">
        <f t="shared" si="7"/>
        <v>1v</v>
      </c>
      <c r="BF28" s="5" t="str">
        <f t="shared" si="8"/>
        <v>0v</v>
      </c>
      <c r="BG28" s="5" t="str">
        <f t="shared" si="9"/>
        <v>0s</v>
      </c>
      <c r="BH28" s="5" t="str">
        <f t="shared" si="10"/>
        <v>0s</v>
      </c>
      <c r="BI28" s="5" t="str">
        <f t="shared" si="11"/>
        <v>0p</v>
      </c>
      <c r="BJ28" s="5" t="str">
        <f t="shared" si="12"/>
        <v>1p</v>
      </c>
      <c r="BK28" s="5" t="str">
        <f t="shared" si="13"/>
        <v>1v</v>
      </c>
      <c r="BL28" s="5" t="str">
        <f t="shared" si="14"/>
        <v>1v</v>
      </c>
      <c r="BM28" s="5" t="str">
        <f t="shared" si="15"/>
        <v>0p</v>
      </c>
      <c r="BN28" s="5" t="str">
        <f t="shared" si="16"/>
        <v>0p</v>
      </c>
      <c r="BO28" s="5" t="str">
        <f t="shared" si="17"/>
        <v>1p</v>
      </c>
      <c r="BP28" s="5" t="str">
        <f t="shared" si="18"/>
        <v>1s</v>
      </c>
      <c r="BQ28" s="5" t="str">
        <f t="shared" si="19"/>
        <v>0s</v>
      </c>
      <c r="BR28" s="5" t="str">
        <f t="shared" si="20"/>
        <v>0v</v>
      </c>
      <c r="BS28" s="5" t="str">
        <f t="shared" si="21"/>
        <v>1v</v>
      </c>
      <c r="BT28" s="5" t="str">
        <f t="shared" si="22"/>
        <v>0s</v>
      </c>
      <c r="BU28" s="5" t="str">
        <f t="shared" si="23"/>
        <v>0s</v>
      </c>
      <c r="BV28" s="5" t="str">
        <f t="shared" si="24"/>
        <v>1p</v>
      </c>
      <c r="BW28" s="32"/>
      <c r="BX28" s="32"/>
      <c r="BY28" s="32"/>
    </row>
    <row r="29" spans="2:77" x14ac:dyDescent="0.3">
      <c r="B29" s="3">
        <v>27</v>
      </c>
      <c r="C29" s="5">
        <f t="shared" ref="C29:V29" si="32">IF(C10=1,0,1)</f>
        <v>0</v>
      </c>
      <c r="D29" s="5">
        <f t="shared" si="32"/>
        <v>1</v>
      </c>
      <c r="E29" s="5">
        <f t="shared" si="32"/>
        <v>0</v>
      </c>
      <c r="F29" s="5">
        <f t="shared" si="32"/>
        <v>1</v>
      </c>
      <c r="G29" s="5">
        <f t="shared" si="32"/>
        <v>0</v>
      </c>
      <c r="H29" s="5">
        <f t="shared" si="32"/>
        <v>1</v>
      </c>
      <c r="I29" s="5">
        <f t="shared" si="32"/>
        <v>0</v>
      </c>
      <c r="J29" s="5">
        <f t="shared" si="32"/>
        <v>0</v>
      </c>
      <c r="K29" s="5">
        <f t="shared" si="32"/>
        <v>0</v>
      </c>
      <c r="L29" s="5">
        <f t="shared" si="32"/>
        <v>0</v>
      </c>
      <c r="M29" s="5">
        <f t="shared" si="32"/>
        <v>1</v>
      </c>
      <c r="N29" s="5">
        <f t="shared" si="32"/>
        <v>1</v>
      </c>
      <c r="O29" s="5">
        <f t="shared" si="32"/>
        <v>0</v>
      </c>
      <c r="P29" s="5">
        <f t="shared" si="32"/>
        <v>0</v>
      </c>
      <c r="Q29" s="5">
        <f t="shared" si="32"/>
        <v>1</v>
      </c>
      <c r="R29" s="5">
        <f t="shared" si="32"/>
        <v>1</v>
      </c>
      <c r="S29" s="5">
        <f t="shared" si="32"/>
        <v>1</v>
      </c>
      <c r="T29" s="5">
        <f t="shared" si="32"/>
        <v>1</v>
      </c>
      <c r="U29" s="5">
        <f t="shared" si="32"/>
        <v>1</v>
      </c>
      <c r="V29" s="5">
        <f t="shared" si="32"/>
        <v>0</v>
      </c>
      <c r="W29" s="32"/>
      <c r="X29" s="32">
        <f t="shared" si="1"/>
        <v>10</v>
      </c>
      <c r="Y29" s="32"/>
      <c r="AA29" s="3">
        <v>27</v>
      </c>
      <c r="AB29" s="5" t="s">
        <v>27</v>
      </c>
      <c r="AC29" s="5" t="s">
        <v>27</v>
      </c>
      <c r="AD29" s="5" t="s">
        <v>29</v>
      </c>
      <c r="AE29" s="5" t="s">
        <v>29</v>
      </c>
      <c r="AF29" s="5" t="s">
        <v>29</v>
      </c>
      <c r="AG29" s="5" t="s">
        <v>27</v>
      </c>
      <c r="AH29" s="5" t="s">
        <v>29</v>
      </c>
      <c r="AI29" s="5" t="s">
        <v>27</v>
      </c>
      <c r="AJ29" s="5" t="s">
        <v>28</v>
      </c>
      <c r="AK29" s="5" t="s">
        <v>29</v>
      </c>
      <c r="AL29" s="5" t="s">
        <v>27</v>
      </c>
      <c r="AM29" s="5" t="s">
        <v>28</v>
      </c>
      <c r="AN29" s="5" t="s">
        <v>28</v>
      </c>
      <c r="AO29" s="5" t="s">
        <v>29</v>
      </c>
      <c r="AP29" s="5" t="s">
        <v>29</v>
      </c>
      <c r="AQ29" s="5" t="s">
        <v>27</v>
      </c>
      <c r="AR29" s="5" t="s">
        <v>27</v>
      </c>
      <c r="AS29" s="5" t="s">
        <v>29</v>
      </c>
      <c r="AT29" s="5" t="s">
        <v>28</v>
      </c>
      <c r="AU29" s="5" t="s">
        <v>27</v>
      </c>
      <c r="AV29" s="32"/>
      <c r="AW29" s="32">
        <f t="shared" si="2"/>
        <v>8</v>
      </c>
      <c r="AX29" s="32">
        <f t="shared" si="3"/>
        <v>4</v>
      </c>
      <c r="AY29" s="32">
        <f t="shared" si="4"/>
        <v>8</v>
      </c>
      <c r="AZ29" s="32"/>
      <c r="BB29" s="3">
        <v>27</v>
      </c>
      <c r="BC29" s="5" t="str">
        <f t="shared" si="5"/>
        <v>0v</v>
      </c>
      <c r="BD29" s="5" t="str">
        <f t="shared" si="6"/>
        <v>1v</v>
      </c>
      <c r="BE29" s="5" t="str">
        <f t="shared" si="7"/>
        <v>0s</v>
      </c>
      <c r="BF29" s="5" t="str">
        <f t="shared" si="8"/>
        <v>1s</v>
      </c>
      <c r="BG29" s="5" t="str">
        <f t="shared" si="9"/>
        <v>0s</v>
      </c>
      <c r="BH29" s="5" t="str">
        <f t="shared" si="10"/>
        <v>1v</v>
      </c>
      <c r="BI29" s="5" t="str">
        <f t="shared" si="11"/>
        <v>0s</v>
      </c>
      <c r="BJ29" s="5" t="str">
        <f t="shared" si="12"/>
        <v>0v</v>
      </c>
      <c r="BK29" s="5" t="str">
        <f t="shared" si="13"/>
        <v>0p</v>
      </c>
      <c r="BL29" s="5" t="str">
        <f t="shared" si="14"/>
        <v>0s</v>
      </c>
      <c r="BM29" s="5" t="str">
        <f t="shared" si="15"/>
        <v>1v</v>
      </c>
      <c r="BN29" s="5" t="str">
        <f t="shared" si="16"/>
        <v>1p</v>
      </c>
      <c r="BO29" s="5" t="str">
        <f t="shared" si="17"/>
        <v>0p</v>
      </c>
      <c r="BP29" s="5" t="str">
        <f t="shared" si="18"/>
        <v>0s</v>
      </c>
      <c r="BQ29" s="5" t="str">
        <f t="shared" si="19"/>
        <v>1s</v>
      </c>
      <c r="BR29" s="5" t="str">
        <f t="shared" si="20"/>
        <v>1v</v>
      </c>
      <c r="BS29" s="5" t="str">
        <f t="shared" si="21"/>
        <v>1v</v>
      </c>
      <c r="BT29" s="5" t="str">
        <f t="shared" si="22"/>
        <v>1s</v>
      </c>
      <c r="BU29" s="5" t="str">
        <f t="shared" si="23"/>
        <v>1p</v>
      </c>
      <c r="BV29" s="5" t="str">
        <f t="shared" si="24"/>
        <v>0v</v>
      </c>
      <c r="BW29" s="32"/>
      <c r="BX29" s="32"/>
      <c r="BY29" s="32"/>
    </row>
    <row r="30" spans="2:77" x14ac:dyDescent="0.3">
      <c r="B30" s="3">
        <v>28</v>
      </c>
      <c r="C30" s="5">
        <f t="shared" ref="C30:V30" si="33">IF(C11=1,0,1)</f>
        <v>1</v>
      </c>
      <c r="D30" s="5">
        <f t="shared" si="33"/>
        <v>0</v>
      </c>
      <c r="E30" s="5">
        <f t="shared" si="33"/>
        <v>1</v>
      </c>
      <c r="F30" s="5">
        <f t="shared" si="33"/>
        <v>0</v>
      </c>
      <c r="G30" s="5">
        <f t="shared" si="33"/>
        <v>1</v>
      </c>
      <c r="H30" s="5">
        <f t="shared" si="33"/>
        <v>0</v>
      </c>
      <c r="I30" s="5">
        <f t="shared" si="33"/>
        <v>1</v>
      </c>
      <c r="J30" s="5">
        <f t="shared" si="33"/>
        <v>1</v>
      </c>
      <c r="K30" s="5">
        <f t="shared" si="33"/>
        <v>1</v>
      </c>
      <c r="L30" s="5">
        <f t="shared" si="33"/>
        <v>1</v>
      </c>
      <c r="M30" s="5">
        <f t="shared" si="33"/>
        <v>0</v>
      </c>
      <c r="N30" s="5">
        <f t="shared" si="33"/>
        <v>0</v>
      </c>
      <c r="O30" s="5">
        <f t="shared" si="33"/>
        <v>1</v>
      </c>
      <c r="P30" s="5">
        <f t="shared" si="33"/>
        <v>1</v>
      </c>
      <c r="Q30" s="5">
        <f t="shared" si="33"/>
        <v>0</v>
      </c>
      <c r="R30" s="5">
        <f t="shared" si="33"/>
        <v>0</v>
      </c>
      <c r="S30" s="5">
        <f t="shared" si="33"/>
        <v>0</v>
      </c>
      <c r="T30" s="5">
        <f t="shared" si="33"/>
        <v>0</v>
      </c>
      <c r="U30" s="5">
        <f t="shared" si="33"/>
        <v>0</v>
      </c>
      <c r="V30" s="5">
        <f t="shared" si="33"/>
        <v>1</v>
      </c>
      <c r="W30" s="32"/>
      <c r="X30" s="32">
        <f t="shared" si="1"/>
        <v>10</v>
      </c>
      <c r="Y30" s="32"/>
      <c r="AA30" s="3">
        <v>28</v>
      </c>
      <c r="AB30" s="5" t="s">
        <v>27</v>
      </c>
      <c r="AC30" s="5" t="s">
        <v>27</v>
      </c>
      <c r="AD30" s="5" t="s">
        <v>27</v>
      </c>
      <c r="AE30" s="5" t="s">
        <v>29</v>
      </c>
      <c r="AF30" s="5" t="s">
        <v>27</v>
      </c>
      <c r="AG30" s="5" t="s">
        <v>27</v>
      </c>
      <c r="AH30" s="5" t="s">
        <v>29</v>
      </c>
      <c r="AI30" s="5" t="s">
        <v>29</v>
      </c>
      <c r="AJ30" s="5" t="s">
        <v>27</v>
      </c>
      <c r="AK30" s="5" t="s">
        <v>29</v>
      </c>
      <c r="AL30" s="5" t="s">
        <v>27</v>
      </c>
      <c r="AM30" s="5" t="s">
        <v>29</v>
      </c>
      <c r="AN30" s="5" t="s">
        <v>29</v>
      </c>
      <c r="AO30" s="5" t="s">
        <v>27</v>
      </c>
      <c r="AP30" s="5" t="s">
        <v>29</v>
      </c>
      <c r="AQ30" s="5" t="s">
        <v>28</v>
      </c>
      <c r="AR30" s="5" t="s">
        <v>29</v>
      </c>
      <c r="AS30" s="5" t="s">
        <v>27</v>
      </c>
      <c r="AT30" s="5" t="s">
        <v>29</v>
      </c>
      <c r="AU30" s="5" t="s">
        <v>28</v>
      </c>
      <c r="AV30" s="32"/>
      <c r="AW30" s="32">
        <f t="shared" si="2"/>
        <v>9</v>
      </c>
      <c r="AX30" s="32">
        <f t="shared" si="3"/>
        <v>2</v>
      </c>
      <c r="AY30" s="32">
        <f t="shared" si="4"/>
        <v>9</v>
      </c>
      <c r="AZ30" s="32"/>
      <c r="BB30" s="3">
        <v>28</v>
      </c>
      <c r="BC30" s="5" t="str">
        <f t="shared" si="5"/>
        <v>1v</v>
      </c>
      <c r="BD30" s="5" t="str">
        <f t="shared" si="6"/>
        <v>0v</v>
      </c>
      <c r="BE30" s="5" t="str">
        <f t="shared" si="7"/>
        <v>1v</v>
      </c>
      <c r="BF30" s="5" t="str">
        <f t="shared" si="8"/>
        <v>0s</v>
      </c>
      <c r="BG30" s="5" t="str">
        <f t="shared" si="9"/>
        <v>1v</v>
      </c>
      <c r="BH30" s="5" t="str">
        <f t="shared" si="10"/>
        <v>0v</v>
      </c>
      <c r="BI30" s="5" t="str">
        <f t="shared" si="11"/>
        <v>1s</v>
      </c>
      <c r="BJ30" s="5" t="str">
        <f t="shared" si="12"/>
        <v>1s</v>
      </c>
      <c r="BK30" s="5" t="str">
        <f t="shared" si="13"/>
        <v>1v</v>
      </c>
      <c r="BL30" s="5" t="str">
        <f t="shared" si="14"/>
        <v>1s</v>
      </c>
      <c r="BM30" s="5" t="str">
        <f t="shared" si="15"/>
        <v>0v</v>
      </c>
      <c r="BN30" s="5" t="str">
        <f t="shared" si="16"/>
        <v>0s</v>
      </c>
      <c r="BO30" s="5" t="str">
        <f t="shared" si="17"/>
        <v>1s</v>
      </c>
      <c r="BP30" s="5" t="str">
        <f t="shared" si="18"/>
        <v>1v</v>
      </c>
      <c r="BQ30" s="5" t="str">
        <f t="shared" si="19"/>
        <v>0s</v>
      </c>
      <c r="BR30" s="5" t="str">
        <f t="shared" si="20"/>
        <v>0p</v>
      </c>
      <c r="BS30" s="5" t="str">
        <f t="shared" si="21"/>
        <v>0s</v>
      </c>
      <c r="BT30" s="5" t="str">
        <f t="shared" si="22"/>
        <v>0v</v>
      </c>
      <c r="BU30" s="5" t="str">
        <f t="shared" si="23"/>
        <v>0s</v>
      </c>
      <c r="BV30" s="5" t="str">
        <f t="shared" si="24"/>
        <v>1p</v>
      </c>
      <c r="BW30" s="32"/>
      <c r="BX30" s="32"/>
      <c r="BY30" s="32"/>
    </row>
    <row r="31" spans="2:77" x14ac:dyDescent="0.3">
      <c r="B31" s="3">
        <v>29</v>
      </c>
      <c r="C31" s="5">
        <f t="shared" ref="C31:V31" si="34">IF(C12=1,0,1)</f>
        <v>0</v>
      </c>
      <c r="D31" s="5">
        <f t="shared" si="34"/>
        <v>1</v>
      </c>
      <c r="E31" s="5">
        <f t="shared" si="34"/>
        <v>0</v>
      </c>
      <c r="F31" s="5">
        <f t="shared" si="34"/>
        <v>1</v>
      </c>
      <c r="G31" s="5">
        <f t="shared" si="34"/>
        <v>0</v>
      </c>
      <c r="H31" s="5">
        <f t="shared" si="34"/>
        <v>1</v>
      </c>
      <c r="I31" s="5">
        <f t="shared" si="34"/>
        <v>0</v>
      </c>
      <c r="J31" s="5">
        <f t="shared" si="34"/>
        <v>0</v>
      </c>
      <c r="K31" s="5">
        <f t="shared" si="34"/>
        <v>0</v>
      </c>
      <c r="L31" s="5">
        <f t="shared" si="34"/>
        <v>0</v>
      </c>
      <c r="M31" s="5">
        <f t="shared" si="34"/>
        <v>1</v>
      </c>
      <c r="N31" s="5">
        <f t="shared" si="34"/>
        <v>1</v>
      </c>
      <c r="O31" s="5">
        <f t="shared" si="34"/>
        <v>0</v>
      </c>
      <c r="P31" s="5">
        <f t="shared" si="34"/>
        <v>0</v>
      </c>
      <c r="Q31" s="5">
        <f t="shared" si="34"/>
        <v>1</v>
      </c>
      <c r="R31" s="5">
        <f t="shared" si="34"/>
        <v>1</v>
      </c>
      <c r="S31" s="5">
        <f t="shared" si="34"/>
        <v>1</v>
      </c>
      <c r="T31" s="5">
        <f t="shared" si="34"/>
        <v>1</v>
      </c>
      <c r="U31" s="5">
        <f t="shared" si="34"/>
        <v>1</v>
      </c>
      <c r="V31" s="5">
        <f t="shared" si="34"/>
        <v>0</v>
      </c>
      <c r="W31" s="32"/>
      <c r="X31" s="32">
        <f t="shared" si="1"/>
        <v>10</v>
      </c>
      <c r="Y31" s="32"/>
      <c r="AA31" s="3">
        <v>29</v>
      </c>
      <c r="AB31" s="5" t="s">
        <v>29</v>
      </c>
      <c r="AC31" s="5" t="s">
        <v>29</v>
      </c>
      <c r="AD31" s="5" t="s">
        <v>28</v>
      </c>
      <c r="AE31" s="5" t="s">
        <v>27</v>
      </c>
      <c r="AF31" s="5" t="s">
        <v>27</v>
      </c>
      <c r="AG31" s="5" t="s">
        <v>27</v>
      </c>
      <c r="AH31" s="5" t="s">
        <v>29</v>
      </c>
      <c r="AI31" s="5" t="s">
        <v>27</v>
      </c>
      <c r="AJ31" s="5" t="s">
        <v>27</v>
      </c>
      <c r="AK31" s="5" t="s">
        <v>29</v>
      </c>
      <c r="AL31" s="5" t="s">
        <v>27</v>
      </c>
      <c r="AM31" s="5" t="s">
        <v>27</v>
      </c>
      <c r="AN31" s="5" t="s">
        <v>29</v>
      </c>
      <c r="AO31" s="5" t="s">
        <v>29</v>
      </c>
      <c r="AP31" s="5" t="s">
        <v>29</v>
      </c>
      <c r="AQ31" s="5" t="s">
        <v>27</v>
      </c>
      <c r="AR31" s="5" t="s">
        <v>29</v>
      </c>
      <c r="AS31" s="5" t="s">
        <v>28</v>
      </c>
      <c r="AT31" s="5" t="s">
        <v>27</v>
      </c>
      <c r="AU31" s="5" t="s">
        <v>29</v>
      </c>
      <c r="AV31" s="32"/>
      <c r="AW31" s="32">
        <f t="shared" si="2"/>
        <v>9</v>
      </c>
      <c r="AX31" s="32">
        <f t="shared" si="3"/>
        <v>2</v>
      </c>
      <c r="AY31" s="32">
        <f t="shared" si="4"/>
        <v>9</v>
      </c>
      <c r="AZ31" s="32"/>
      <c r="BB31" s="3">
        <v>29</v>
      </c>
      <c r="BC31" s="5" t="str">
        <f t="shared" si="5"/>
        <v>0s</v>
      </c>
      <c r="BD31" s="5" t="str">
        <f t="shared" si="6"/>
        <v>1s</v>
      </c>
      <c r="BE31" s="5" t="str">
        <f t="shared" si="7"/>
        <v>0p</v>
      </c>
      <c r="BF31" s="5" t="str">
        <f t="shared" si="8"/>
        <v>1v</v>
      </c>
      <c r="BG31" s="5" t="str">
        <f t="shared" si="9"/>
        <v>0v</v>
      </c>
      <c r="BH31" s="5" t="str">
        <f t="shared" si="10"/>
        <v>1v</v>
      </c>
      <c r="BI31" s="5" t="str">
        <f t="shared" si="11"/>
        <v>0s</v>
      </c>
      <c r="BJ31" s="5" t="str">
        <f t="shared" si="12"/>
        <v>0v</v>
      </c>
      <c r="BK31" s="5" t="str">
        <f t="shared" si="13"/>
        <v>0v</v>
      </c>
      <c r="BL31" s="5" t="str">
        <f t="shared" si="14"/>
        <v>0s</v>
      </c>
      <c r="BM31" s="5" t="str">
        <f t="shared" si="15"/>
        <v>1v</v>
      </c>
      <c r="BN31" s="5" t="str">
        <f t="shared" si="16"/>
        <v>1v</v>
      </c>
      <c r="BO31" s="5" t="str">
        <f t="shared" si="17"/>
        <v>0s</v>
      </c>
      <c r="BP31" s="5" t="str">
        <f t="shared" si="18"/>
        <v>0s</v>
      </c>
      <c r="BQ31" s="5" t="str">
        <f t="shared" si="19"/>
        <v>1s</v>
      </c>
      <c r="BR31" s="5" t="str">
        <f t="shared" si="20"/>
        <v>1v</v>
      </c>
      <c r="BS31" s="5" t="str">
        <f t="shared" si="21"/>
        <v>1s</v>
      </c>
      <c r="BT31" s="5" t="str">
        <f t="shared" si="22"/>
        <v>1p</v>
      </c>
      <c r="BU31" s="5" t="str">
        <f t="shared" si="23"/>
        <v>1v</v>
      </c>
      <c r="BV31" s="5" t="str">
        <f t="shared" si="24"/>
        <v>0s</v>
      </c>
      <c r="BW31" s="32"/>
      <c r="BX31" s="32"/>
      <c r="BY31" s="32"/>
    </row>
    <row r="32" spans="2:77" x14ac:dyDescent="0.3">
      <c r="B32" s="3">
        <v>30</v>
      </c>
      <c r="C32" s="5">
        <f t="shared" ref="C32:V32" si="35">IF(C13=1,0,1)</f>
        <v>1</v>
      </c>
      <c r="D32" s="5">
        <f t="shared" si="35"/>
        <v>0</v>
      </c>
      <c r="E32" s="5">
        <f t="shared" si="35"/>
        <v>1</v>
      </c>
      <c r="F32" s="5">
        <f t="shared" si="35"/>
        <v>0</v>
      </c>
      <c r="G32" s="5">
        <f t="shared" si="35"/>
        <v>1</v>
      </c>
      <c r="H32" s="5">
        <f t="shared" si="35"/>
        <v>0</v>
      </c>
      <c r="I32" s="5">
        <f t="shared" si="35"/>
        <v>1</v>
      </c>
      <c r="J32" s="5">
        <f t="shared" si="35"/>
        <v>1</v>
      </c>
      <c r="K32" s="5">
        <f t="shared" si="35"/>
        <v>0</v>
      </c>
      <c r="L32" s="5">
        <f t="shared" si="35"/>
        <v>1</v>
      </c>
      <c r="M32" s="5">
        <f t="shared" si="35"/>
        <v>0</v>
      </c>
      <c r="N32" s="5">
        <f t="shared" si="35"/>
        <v>0</v>
      </c>
      <c r="O32" s="5">
        <f t="shared" si="35"/>
        <v>1</v>
      </c>
      <c r="P32" s="5">
        <f t="shared" si="35"/>
        <v>1</v>
      </c>
      <c r="Q32" s="5">
        <f t="shared" si="35"/>
        <v>0</v>
      </c>
      <c r="R32" s="5">
        <f t="shared" si="35"/>
        <v>0</v>
      </c>
      <c r="S32" s="5">
        <f t="shared" si="35"/>
        <v>0</v>
      </c>
      <c r="T32" s="5">
        <f t="shared" si="35"/>
        <v>0</v>
      </c>
      <c r="U32" s="5">
        <f t="shared" si="35"/>
        <v>1</v>
      </c>
      <c r="V32" s="5">
        <f t="shared" si="35"/>
        <v>1</v>
      </c>
      <c r="W32" s="32"/>
      <c r="X32" s="32">
        <f t="shared" si="1"/>
        <v>10</v>
      </c>
      <c r="Y32" s="32"/>
      <c r="AA32" s="3">
        <v>30</v>
      </c>
      <c r="AB32" s="5" t="s">
        <v>28</v>
      </c>
      <c r="AC32" s="5" t="s">
        <v>28</v>
      </c>
      <c r="AD32" s="5" t="s">
        <v>27</v>
      </c>
      <c r="AE32" s="5" t="s">
        <v>29</v>
      </c>
      <c r="AF32" s="5" t="s">
        <v>29</v>
      </c>
      <c r="AG32" s="5" t="s">
        <v>29</v>
      </c>
      <c r="AH32" s="5" t="s">
        <v>28</v>
      </c>
      <c r="AI32" s="5" t="s">
        <v>29</v>
      </c>
      <c r="AJ32" s="5" t="s">
        <v>27</v>
      </c>
      <c r="AK32" s="5" t="s">
        <v>27</v>
      </c>
      <c r="AL32" s="5" t="s">
        <v>27</v>
      </c>
      <c r="AM32" s="5" t="s">
        <v>27</v>
      </c>
      <c r="AN32" s="5" t="s">
        <v>27</v>
      </c>
      <c r="AO32" s="5" t="s">
        <v>27</v>
      </c>
      <c r="AP32" s="5" t="s">
        <v>29</v>
      </c>
      <c r="AQ32" s="5" t="s">
        <v>29</v>
      </c>
      <c r="AR32" s="5" t="s">
        <v>28</v>
      </c>
      <c r="AS32" s="5" t="s">
        <v>28</v>
      </c>
      <c r="AT32" s="5" t="s">
        <v>29</v>
      </c>
      <c r="AU32" s="5" t="s">
        <v>28</v>
      </c>
      <c r="AV32" s="32"/>
      <c r="AW32" s="32">
        <f t="shared" si="2"/>
        <v>7</v>
      </c>
      <c r="AX32" s="32">
        <f t="shared" si="3"/>
        <v>6</v>
      </c>
      <c r="AY32" s="32">
        <f t="shared" si="4"/>
        <v>7</v>
      </c>
      <c r="AZ32" s="32"/>
      <c r="BB32" s="3">
        <v>30</v>
      </c>
      <c r="BC32" s="5" t="str">
        <f t="shared" si="5"/>
        <v>1p</v>
      </c>
      <c r="BD32" s="5" t="str">
        <f t="shared" si="6"/>
        <v>0p</v>
      </c>
      <c r="BE32" s="5" t="str">
        <f t="shared" si="7"/>
        <v>1v</v>
      </c>
      <c r="BF32" s="5" t="str">
        <f t="shared" si="8"/>
        <v>0s</v>
      </c>
      <c r="BG32" s="5" t="str">
        <f t="shared" si="9"/>
        <v>1s</v>
      </c>
      <c r="BH32" s="5" t="str">
        <f t="shared" si="10"/>
        <v>0s</v>
      </c>
      <c r="BI32" s="5" t="str">
        <f t="shared" si="11"/>
        <v>1p</v>
      </c>
      <c r="BJ32" s="5" t="str">
        <f t="shared" si="12"/>
        <v>1s</v>
      </c>
      <c r="BK32" s="5" t="str">
        <f t="shared" si="13"/>
        <v>0v</v>
      </c>
      <c r="BL32" s="5" t="str">
        <f t="shared" si="14"/>
        <v>1v</v>
      </c>
      <c r="BM32" s="5" t="str">
        <f t="shared" si="15"/>
        <v>0v</v>
      </c>
      <c r="BN32" s="5" t="str">
        <f t="shared" si="16"/>
        <v>0v</v>
      </c>
      <c r="BO32" s="5" t="str">
        <f t="shared" si="17"/>
        <v>1v</v>
      </c>
      <c r="BP32" s="5" t="str">
        <f t="shared" si="18"/>
        <v>1v</v>
      </c>
      <c r="BQ32" s="5" t="str">
        <f t="shared" si="19"/>
        <v>0s</v>
      </c>
      <c r="BR32" s="5" t="str">
        <f t="shared" si="20"/>
        <v>0s</v>
      </c>
      <c r="BS32" s="5" t="str">
        <f t="shared" si="21"/>
        <v>0p</v>
      </c>
      <c r="BT32" s="5" t="str">
        <f t="shared" si="22"/>
        <v>0p</v>
      </c>
      <c r="BU32" s="5" t="str">
        <f t="shared" si="23"/>
        <v>1s</v>
      </c>
      <c r="BV32" s="5" t="str">
        <f t="shared" si="24"/>
        <v>1p</v>
      </c>
      <c r="BW32" s="32"/>
      <c r="BX32" s="32"/>
      <c r="BY32" s="32"/>
    </row>
    <row r="33" spans="2:78" x14ac:dyDescent="0.3">
      <c r="B33" s="3">
        <v>31</v>
      </c>
      <c r="C33" s="5">
        <f t="shared" ref="C33:V33" si="36">IF(C14=1,0,1)</f>
        <v>0</v>
      </c>
      <c r="D33" s="5">
        <f t="shared" si="36"/>
        <v>1</v>
      </c>
      <c r="E33" s="5">
        <f t="shared" si="36"/>
        <v>0</v>
      </c>
      <c r="F33" s="5">
        <f t="shared" si="36"/>
        <v>1</v>
      </c>
      <c r="G33" s="5">
        <f t="shared" si="36"/>
        <v>0</v>
      </c>
      <c r="H33" s="5">
        <f t="shared" si="36"/>
        <v>1</v>
      </c>
      <c r="I33" s="5">
        <f t="shared" si="36"/>
        <v>0</v>
      </c>
      <c r="J33" s="5">
        <f t="shared" si="36"/>
        <v>1</v>
      </c>
      <c r="K33" s="5">
        <f t="shared" si="36"/>
        <v>1</v>
      </c>
      <c r="L33" s="5">
        <f t="shared" si="36"/>
        <v>0</v>
      </c>
      <c r="M33" s="5">
        <f t="shared" si="36"/>
        <v>0</v>
      </c>
      <c r="N33" s="5">
        <f t="shared" si="36"/>
        <v>1</v>
      </c>
      <c r="O33" s="5">
        <f t="shared" si="36"/>
        <v>0</v>
      </c>
      <c r="P33" s="5">
        <f t="shared" si="36"/>
        <v>0</v>
      </c>
      <c r="Q33" s="5">
        <f t="shared" si="36"/>
        <v>0</v>
      </c>
      <c r="R33" s="5">
        <f t="shared" si="36"/>
        <v>1</v>
      </c>
      <c r="S33" s="5">
        <f t="shared" si="36"/>
        <v>1</v>
      </c>
      <c r="T33" s="5">
        <f t="shared" si="36"/>
        <v>1</v>
      </c>
      <c r="U33" s="5">
        <f t="shared" si="36"/>
        <v>0</v>
      </c>
      <c r="V33" s="5">
        <f t="shared" si="36"/>
        <v>1</v>
      </c>
      <c r="W33" s="32"/>
      <c r="X33" s="32">
        <f t="shared" si="1"/>
        <v>10</v>
      </c>
      <c r="Y33" s="32"/>
      <c r="AA33" s="3">
        <v>31</v>
      </c>
      <c r="AB33" s="5" t="s">
        <v>27</v>
      </c>
      <c r="AC33" s="5" t="s">
        <v>28</v>
      </c>
      <c r="AD33" s="5" t="s">
        <v>28</v>
      </c>
      <c r="AE33" s="5" t="s">
        <v>28</v>
      </c>
      <c r="AF33" s="5" t="s">
        <v>29</v>
      </c>
      <c r="AG33" s="5" t="s">
        <v>28</v>
      </c>
      <c r="AH33" s="5" t="s">
        <v>29</v>
      </c>
      <c r="AI33" s="5" t="s">
        <v>29</v>
      </c>
      <c r="AJ33" s="5" t="s">
        <v>27</v>
      </c>
      <c r="AK33" s="5" t="s">
        <v>28</v>
      </c>
      <c r="AL33" s="5" t="s">
        <v>28</v>
      </c>
      <c r="AM33" s="5" t="s">
        <v>27</v>
      </c>
      <c r="AN33" s="5" t="s">
        <v>27</v>
      </c>
      <c r="AO33" s="5" t="s">
        <v>28</v>
      </c>
      <c r="AP33" s="5" t="s">
        <v>29</v>
      </c>
      <c r="AQ33" s="5" t="s">
        <v>28</v>
      </c>
      <c r="AR33" s="5" t="s">
        <v>29</v>
      </c>
      <c r="AS33" s="5" t="s">
        <v>28</v>
      </c>
      <c r="AT33" s="5" t="s">
        <v>28</v>
      </c>
      <c r="AU33" s="5" t="s">
        <v>27</v>
      </c>
      <c r="AV33" s="32"/>
      <c r="AW33" s="32">
        <f t="shared" si="2"/>
        <v>5</v>
      </c>
      <c r="AX33" s="32">
        <f t="shared" si="3"/>
        <v>10</v>
      </c>
      <c r="AY33" s="32">
        <f t="shared" si="4"/>
        <v>5</v>
      </c>
      <c r="AZ33" s="32"/>
      <c r="BB33" s="3">
        <v>31</v>
      </c>
      <c r="BC33" s="5" t="str">
        <f t="shared" si="5"/>
        <v>0v</v>
      </c>
      <c r="BD33" s="5" t="str">
        <f t="shared" si="6"/>
        <v>1p</v>
      </c>
      <c r="BE33" s="5" t="str">
        <f t="shared" si="7"/>
        <v>0p</v>
      </c>
      <c r="BF33" s="5" t="str">
        <f t="shared" si="8"/>
        <v>1p</v>
      </c>
      <c r="BG33" s="5" t="str">
        <f t="shared" si="9"/>
        <v>0s</v>
      </c>
      <c r="BH33" s="5" t="str">
        <f t="shared" si="10"/>
        <v>1p</v>
      </c>
      <c r="BI33" s="5" t="str">
        <f t="shared" si="11"/>
        <v>0s</v>
      </c>
      <c r="BJ33" s="5" t="str">
        <f t="shared" si="12"/>
        <v>1s</v>
      </c>
      <c r="BK33" s="5" t="str">
        <f t="shared" si="13"/>
        <v>1v</v>
      </c>
      <c r="BL33" s="5" t="str">
        <f t="shared" si="14"/>
        <v>0p</v>
      </c>
      <c r="BM33" s="5" t="str">
        <f t="shared" si="15"/>
        <v>0p</v>
      </c>
      <c r="BN33" s="5" t="str">
        <f t="shared" si="16"/>
        <v>1v</v>
      </c>
      <c r="BO33" s="5" t="str">
        <f t="shared" si="17"/>
        <v>0v</v>
      </c>
      <c r="BP33" s="5" t="str">
        <f t="shared" si="18"/>
        <v>0p</v>
      </c>
      <c r="BQ33" s="5" t="str">
        <f t="shared" si="19"/>
        <v>0s</v>
      </c>
      <c r="BR33" s="5" t="str">
        <f t="shared" si="20"/>
        <v>1p</v>
      </c>
      <c r="BS33" s="5" t="str">
        <f t="shared" si="21"/>
        <v>1s</v>
      </c>
      <c r="BT33" s="5" t="str">
        <f t="shared" si="22"/>
        <v>1p</v>
      </c>
      <c r="BU33" s="5" t="str">
        <f t="shared" si="23"/>
        <v>0p</v>
      </c>
      <c r="BV33" s="5" t="str">
        <f t="shared" si="24"/>
        <v>1v</v>
      </c>
      <c r="BW33" s="32"/>
      <c r="BX33" s="32"/>
      <c r="BY33" s="32"/>
    </row>
    <row r="34" spans="2:78" x14ac:dyDescent="0.3">
      <c r="B34" s="3">
        <v>32</v>
      </c>
      <c r="C34" s="5">
        <f t="shared" ref="C34:V34" si="37">IF(C15=1,0,1)</f>
        <v>1</v>
      </c>
      <c r="D34" s="5">
        <f t="shared" si="37"/>
        <v>0</v>
      </c>
      <c r="E34" s="5">
        <f t="shared" si="37"/>
        <v>1</v>
      </c>
      <c r="F34" s="5">
        <f t="shared" si="37"/>
        <v>0</v>
      </c>
      <c r="G34" s="5">
        <f t="shared" si="37"/>
        <v>1</v>
      </c>
      <c r="H34" s="5">
        <f t="shared" si="37"/>
        <v>0</v>
      </c>
      <c r="I34" s="5">
        <f t="shared" si="37"/>
        <v>1</v>
      </c>
      <c r="J34" s="5">
        <f t="shared" si="37"/>
        <v>0</v>
      </c>
      <c r="K34" s="5">
        <f t="shared" si="37"/>
        <v>0</v>
      </c>
      <c r="L34" s="5">
        <f t="shared" si="37"/>
        <v>1</v>
      </c>
      <c r="M34" s="5">
        <f t="shared" si="37"/>
        <v>1</v>
      </c>
      <c r="N34" s="5">
        <f t="shared" si="37"/>
        <v>0</v>
      </c>
      <c r="O34" s="5">
        <f t="shared" si="37"/>
        <v>1</v>
      </c>
      <c r="P34" s="5">
        <f t="shared" si="37"/>
        <v>1</v>
      </c>
      <c r="Q34" s="5">
        <f t="shared" si="37"/>
        <v>1</v>
      </c>
      <c r="R34" s="5">
        <f t="shared" si="37"/>
        <v>0</v>
      </c>
      <c r="S34" s="5">
        <f t="shared" si="37"/>
        <v>0</v>
      </c>
      <c r="T34" s="5">
        <f t="shared" si="37"/>
        <v>0</v>
      </c>
      <c r="U34" s="5">
        <f t="shared" si="37"/>
        <v>1</v>
      </c>
      <c r="V34" s="5">
        <f t="shared" si="37"/>
        <v>0</v>
      </c>
      <c r="W34" s="32"/>
      <c r="X34" s="32">
        <f t="shared" si="1"/>
        <v>10</v>
      </c>
      <c r="Y34" s="32"/>
      <c r="AA34" s="3">
        <v>32</v>
      </c>
      <c r="AB34" s="5" t="s">
        <v>29</v>
      </c>
      <c r="AC34" s="5" t="s">
        <v>28</v>
      </c>
      <c r="AD34" s="5" t="s">
        <v>27</v>
      </c>
      <c r="AE34" s="5" t="s">
        <v>28</v>
      </c>
      <c r="AF34" s="5" t="s">
        <v>28</v>
      </c>
      <c r="AG34" s="5" t="s">
        <v>27</v>
      </c>
      <c r="AH34" s="5" t="s">
        <v>28</v>
      </c>
      <c r="AI34" s="5" t="s">
        <v>29</v>
      </c>
      <c r="AJ34" s="5" t="s">
        <v>27</v>
      </c>
      <c r="AK34" s="5" t="s">
        <v>29</v>
      </c>
      <c r="AL34" s="5" t="s">
        <v>28</v>
      </c>
      <c r="AM34" s="5" t="s">
        <v>28</v>
      </c>
      <c r="AN34" s="5" t="s">
        <v>28</v>
      </c>
      <c r="AO34" s="5" t="s">
        <v>29</v>
      </c>
      <c r="AP34" s="5" t="s">
        <v>29</v>
      </c>
      <c r="AQ34" s="5" t="s">
        <v>27</v>
      </c>
      <c r="AR34" s="5" t="s">
        <v>28</v>
      </c>
      <c r="AS34" s="5" t="s">
        <v>27</v>
      </c>
      <c r="AT34" s="5" t="s">
        <v>29</v>
      </c>
      <c r="AU34" s="5" t="s">
        <v>27</v>
      </c>
      <c r="AV34" s="32"/>
      <c r="AW34" s="32">
        <f t="shared" si="2"/>
        <v>6</v>
      </c>
      <c r="AX34" s="32">
        <f t="shared" si="3"/>
        <v>8</v>
      </c>
      <c r="AY34" s="32">
        <f t="shared" si="4"/>
        <v>6</v>
      </c>
      <c r="AZ34" s="32"/>
      <c r="BB34" s="3">
        <v>32</v>
      </c>
      <c r="BC34" s="5" t="str">
        <f t="shared" si="5"/>
        <v>1s</v>
      </c>
      <c r="BD34" s="5" t="str">
        <f t="shared" si="6"/>
        <v>0p</v>
      </c>
      <c r="BE34" s="5" t="str">
        <f t="shared" si="7"/>
        <v>1v</v>
      </c>
      <c r="BF34" s="5" t="str">
        <f t="shared" si="8"/>
        <v>0p</v>
      </c>
      <c r="BG34" s="5" t="str">
        <f t="shared" si="9"/>
        <v>1p</v>
      </c>
      <c r="BH34" s="5" t="str">
        <f t="shared" si="10"/>
        <v>0v</v>
      </c>
      <c r="BI34" s="5" t="str">
        <f t="shared" si="11"/>
        <v>1p</v>
      </c>
      <c r="BJ34" s="5" t="str">
        <f t="shared" si="12"/>
        <v>0s</v>
      </c>
      <c r="BK34" s="5" t="str">
        <f t="shared" si="13"/>
        <v>0v</v>
      </c>
      <c r="BL34" s="5" t="str">
        <f t="shared" si="14"/>
        <v>1s</v>
      </c>
      <c r="BM34" s="5" t="str">
        <f t="shared" si="15"/>
        <v>1p</v>
      </c>
      <c r="BN34" s="5" t="str">
        <f t="shared" si="16"/>
        <v>0p</v>
      </c>
      <c r="BO34" s="5" t="str">
        <f t="shared" si="17"/>
        <v>1p</v>
      </c>
      <c r="BP34" s="5" t="str">
        <f t="shared" si="18"/>
        <v>1s</v>
      </c>
      <c r="BQ34" s="5" t="str">
        <f t="shared" si="19"/>
        <v>1s</v>
      </c>
      <c r="BR34" s="5" t="str">
        <f t="shared" si="20"/>
        <v>0v</v>
      </c>
      <c r="BS34" s="5" t="str">
        <f t="shared" si="21"/>
        <v>0p</v>
      </c>
      <c r="BT34" s="5" t="str">
        <f t="shared" si="22"/>
        <v>0v</v>
      </c>
      <c r="BU34" s="5" t="str">
        <f t="shared" si="23"/>
        <v>1s</v>
      </c>
      <c r="BV34" s="5" t="str">
        <f t="shared" si="24"/>
        <v>0v</v>
      </c>
      <c r="BW34" s="32"/>
      <c r="BX34" s="32"/>
      <c r="BY34" s="32"/>
    </row>
    <row r="35" spans="2:78" x14ac:dyDescent="0.3">
      <c r="B35" s="3">
        <v>33</v>
      </c>
      <c r="C35" s="5">
        <f t="shared" ref="C35:V35" si="38">IF(C16=1,0,1)</f>
        <v>0</v>
      </c>
      <c r="D35" s="5">
        <f t="shared" si="38"/>
        <v>1</v>
      </c>
      <c r="E35" s="5">
        <f t="shared" si="38"/>
        <v>0</v>
      </c>
      <c r="F35" s="5">
        <f t="shared" si="38"/>
        <v>1</v>
      </c>
      <c r="G35" s="5">
        <f t="shared" si="38"/>
        <v>0</v>
      </c>
      <c r="H35" s="5">
        <f t="shared" si="38"/>
        <v>1</v>
      </c>
      <c r="I35" s="5">
        <f t="shared" si="38"/>
        <v>1</v>
      </c>
      <c r="J35" s="5">
        <f t="shared" si="38"/>
        <v>1</v>
      </c>
      <c r="K35" s="5">
        <f t="shared" si="38"/>
        <v>1</v>
      </c>
      <c r="L35" s="5">
        <f t="shared" si="38"/>
        <v>0</v>
      </c>
      <c r="M35" s="5">
        <f t="shared" si="38"/>
        <v>0</v>
      </c>
      <c r="N35" s="5">
        <f t="shared" si="38"/>
        <v>1</v>
      </c>
      <c r="O35" s="5">
        <f t="shared" si="38"/>
        <v>0</v>
      </c>
      <c r="P35" s="5">
        <f t="shared" si="38"/>
        <v>0</v>
      </c>
      <c r="Q35" s="5">
        <f t="shared" si="38"/>
        <v>0</v>
      </c>
      <c r="R35" s="5">
        <f t="shared" si="38"/>
        <v>1</v>
      </c>
      <c r="S35" s="5">
        <f t="shared" si="38"/>
        <v>0</v>
      </c>
      <c r="T35" s="5">
        <f t="shared" si="38"/>
        <v>1</v>
      </c>
      <c r="U35" s="5">
        <f t="shared" si="38"/>
        <v>0</v>
      </c>
      <c r="V35" s="5">
        <f t="shared" si="38"/>
        <v>1</v>
      </c>
      <c r="W35" s="32"/>
      <c r="X35" s="32">
        <f t="shared" si="1"/>
        <v>10</v>
      </c>
      <c r="Y35" s="32"/>
      <c r="AA35" s="3">
        <v>33</v>
      </c>
      <c r="AB35" s="5" t="s">
        <v>28</v>
      </c>
      <c r="AC35" s="5" t="s">
        <v>28</v>
      </c>
      <c r="AD35" s="5" t="s">
        <v>29</v>
      </c>
      <c r="AE35" s="5" t="s">
        <v>28</v>
      </c>
      <c r="AF35" s="5" t="s">
        <v>27</v>
      </c>
      <c r="AG35" s="5" t="s">
        <v>27</v>
      </c>
      <c r="AH35" s="5" t="s">
        <v>28</v>
      </c>
      <c r="AI35" s="5" t="s">
        <v>27</v>
      </c>
      <c r="AJ35" s="5" t="s">
        <v>27</v>
      </c>
      <c r="AK35" s="5" t="s">
        <v>29</v>
      </c>
      <c r="AL35" s="5" t="s">
        <v>29</v>
      </c>
      <c r="AM35" s="5" t="s">
        <v>27</v>
      </c>
      <c r="AN35" s="5" t="s">
        <v>28</v>
      </c>
      <c r="AO35" s="5" t="s">
        <v>29</v>
      </c>
      <c r="AP35" s="5" t="s">
        <v>28</v>
      </c>
      <c r="AQ35" s="5" t="s">
        <v>28</v>
      </c>
      <c r="AR35" s="5" t="s">
        <v>28</v>
      </c>
      <c r="AS35" s="5" t="s">
        <v>29</v>
      </c>
      <c r="AT35" s="5" t="s">
        <v>29</v>
      </c>
      <c r="AU35" s="5" t="s">
        <v>27</v>
      </c>
      <c r="AV35" s="32"/>
      <c r="AW35" s="32">
        <f t="shared" si="2"/>
        <v>6</v>
      </c>
      <c r="AX35" s="32">
        <f t="shared" si="3"/>
        <v>8</v>
      </c>
      <c r="AY35" s="32">
        <f t="shared" si="4"/>
        <v>6</v>
      </c>
      <c r="AZ35" s="32"/>
      <c r="BB35" s="3">
        <v>33</v>
      </c>
      <c r="BC35" s="5" t="str">
        <f t="shared" si="5"/>
        <v>0p</v>
      </c>
      <c r="BD35" s="5" t="str">
        <f t="shared" si="6"/>
        <v>1p</v>
      </c>
      <c r="BE35" s="5" t="str">
        <f t="shared" si="7"/>
        <v>0s</v>
      </c>
      <c r="BF35" s="5" t="str">
        <f t="shared" si="8"/>
        <v>1p</v>
      </c>
      <c r="BG35" s="5" t="str">
        <f t="shared" si="9"/>
        <v>0v</v>
      </c>
      <c r="BH35" s="5" t="str">
        <f t="shared" si="10"/>
        <v>1v</v>
      </c>
      <c r="BI35" s="5" t="str">
        <f t="shared" si="11"/>
        <v>1p</v>
      </c>
      <c r="BJ35" s="5" t="str">
        <f t="shared" si="12"/>
        <v>1v</v>
      </c>
      <c r="BK35" s="5" t="str">
        <f t="shared" si="13"/>
        <v>1v</v>
      </c>
      <c r="BL35" s="5" t="str">
        <f t="shared" si="14"/>
        <v>0s</v>
      </c>
      <c r="BM35" s="5" t="str">
        <f t="shared" si="15"/>
        <v>0s</v>
      </c>
      <c r="BN35" s="5" t="str">
        <f t="shared" si="16"/>
        <v>1v</v>
      </c>
      <c r="BO35" s="5" t="str">
        <f t="shared" si="17"/>
        <v>0p</v>
      </c>
      <c r="BP35" s="5" t="str">
        <f t="shared" si="18"/>
        <v>0s</v>
      </c>
      <c r="BQ35" s="5" t="str">
        <f t="shared" si="19"/>
        <v>0p</v>
      </c>
      <c r="BR35" s="5" t="str">
        <f t="shared" si="20"/>
        <v>1p</v>
      </c>
      <c r="BS35" s="5" t="str">
        <f t="shared" si="21"/>
        <v>0p</v>
      </c>
      <c r="BT35" s="5" t="str">
        <f t="shared" si="22"/>
        <v>1s</v>
      </c>
      <c r="BU35" s="5" t="str">
        <f t="shared" si="23"/>
        <v>0s</v>
      </c>
      <c r="BV35" s="5" t="str">
        <f t="shared" si="24"/>
        <v>1v</v>
      </c>
      <c r="BW35" s="32"/>
      <c r="BX35" s="32"/>
      <c r="BY35" s="32"/>
    </row>
    <row r="36" spans="2:78" x14ac:dyDescent="0.3">
      <c r="B36" s="3">
        <v>34</v>
      </c>
      <c r="C36" s="5">
        <f t="shared" ref="C36:V36" si="39">IF(C17=1,0,1)</f>
        <v>1</v>
      </c>
      <c r="D36" s="5">
        <f t="shared" si="39"/>
        <v>0</v>
      </c>
      <c r="E36" s="5">
        <f t="shared" si="39"/>
        <v>1</v>
      </c>
      <c r="F36" s="5">
        <f t="shared" si="39"/>
        <v>0</v>
      </c>
      <c r="G36" s="5">
        <f t="shared" si="39"/>
        <v>1</v>
      </c>
      <c r="H36" s="5">
        <f t="shared" si="39"/>
        <v>0</v>
      </c>
      <c r="I36" s="5">
        <f t="shared" si="39"/>
        <v>0</v>
      </c>
      <c r="J36" s="5">
        <f t="shared" si="39"/>
        <v>0</v>
      </c>
      <c r="K36" s="5">
        <f t="shared" si="39"/>
        <v>0</v>
      </c>
      <c r="L36" s="5">
        <f t="shared" si="39"/>
        <v>0</v>
      </c>
      <c r="M36" s="5">
        <f t="shared" si="39"/>
        <v>1</v>
      </c>
      <c r="N36" s="5">
        <f t="shared" si="39"/>
        <v>0</v>
      </c>
      <c r="O36" s="5">
        <f t="shared" si="39"/>
        <v>1</v>
      </c>
      <c r="P36" s="5">
        <f t="shared" si="39"/>
        <v>1</v>
      </c>
      <c r="Q36" s="5">
        <f t="shared" si="39"/>
        <v>1</v>
      </c>
      <c r="R36" s="5">
        <f t="shared" si="39"/>
        <v>1</v>
      </c>
      <c r="S36" s="5">
        <f t="shared" si="39"/>
        <v>1</v>
      </c>
      <c r="T36" s="5">
        <f t="shared" si="39"/>
        <v>0</v>
      </c>
      <c r="U36" s="5">
        <f t="shared" si="39"/>
        <v>1</v>
      </c>
      <c r="V36" s="5">
        <f t="shared" si="39"/>
        <v>0</v>
      </c>
      <c r="W36" s="32"/>
      <c r="X36" s="32">
        <f t="shared" si="1"/>
        <v>10</v>
      </c>
      <c r="Y36" s="32"/>
      <c r="AA36" s="3">
        <v>34</v>
      </c>
      <c r="AB36" s="5" t="s">
        <v>28</v>
      </c>
      <c r="AC36" s="5" t="s">
        <v>28</v>
      </c>
      <c r="AD36" s="5" t="s">
        <v>29</v>
      </c>
      <c r="AE36" s="5" t="s">
        <v>29</v>
      </c>
      <c r="AF36" s="5" t="s">
        <v>29</v>
      </c>
      <c r="AG36" s="5" t="s">
        <v>27</v>
      </c>
      <c r="AH36" s="5" t="s">
        <v>27</v>
      </c>
      <c r="AI36" s="5" t="s">
        <v>29</v>
      </c>
      <c r="AJ36" s="5" t="s">
        <v>27</v>
      </c>
      <c r="AK36" s="5" t="s">
        <v>28</v>
      </c>
      <c r="AL36" s="5" t="s">
        <v>27</v>
      </c>
      <c r="AM36" s="5" t="s">
        <v>27</v>
      </c>
      <c r="AN36" s="5" t="s">
        <v>27</v>
      </c>
      <c r="AO36" s="5" t="s">
        <v>28</v>
      </c>
      <c r="AP36" s="5" t="s">
        <v>29</v>
      </c>
      <c r="AQ36" s="5" t="s">
        <v>27</v>
      </c>
      <c r="AR36" s="5" t="s">
        <v>29</v>
      </c>
      <c r="AS36" s="5" t="s">
        <v>29</v>
      </c>
      <c r="AT36" s="5" t="s">
        <v>29</v>
      </c>
      <c r="AU36" s="5" t="s">
        <v>27</v>
      </c>
      <c r="AV36" s="32"/>
      <c r="AW36" s="32">
        <f t="shared" si="2"/>
        <v>8</v>
      </c>
      <c r="AX36" s="32">
        <f t="shared" si="3"/>
        <v>4</v>
      </c>
      <c r="AY36" s="32">
        <f t="shared" si="4"/>
        <v>8</v>
      </c>
      <c r="AZ36" s="32"/>
      <c r="BB36" s="3">
        <v>34</v>
      </c>
      <c r="BC36" s="5" t="str">
        <f t="shared" si="5"/>
        <v>1p</v>
      </c>
      <c r="BD36" s="5" t="str">
        <f t="shared" si="6"/>
        <v>0p</v>
      </c>
      <c r="BE36" s="5" t="str">
        <f t="shared" si="7"/>
        <v>1s</v>
      </c>
      <c r="BF36" s="5" t="str">
        <f t="shared" si="8"/>
        <v>0s</v>
      </c>
      <c r="BG36" s="5" t="str">
        <f t="shared" si="9"/>
        <v>1s</v>
      </c>
      <c r="BH36" s="5" t="str">
        <f t="shared" si="10"/>
        <v>0v</v>
      </c>
      <c r="BI36" s="5" t="str">
        <f t="shared" si="11"/>
        <v>0v</v>
      </c>
      <c r="BJ36" s="5" t="str">
        <f t="shared" si="12"/>
        <v>0s</v>
      </c>
      <c r="BK36" s="5" t="str">
        <f t="shared" si="13"/>
        <v>0v</v>
      </c>
      <c r="BL36" s="5" t="str">
        <f t="shared" si="14"/>
        <v>0p</v>
      </c>
      <c r="BM36" s="5" t="str">
        <f t="shared" si="15"/>
        <v>1v</v>
      </c>
      <c r="BN36" s="5" t="str">
        <f t="shared" si="16"/>
        <v>0v</v>
      </c>
      <c r="BO36" s="5" t="str">
        <f t="shared" si="17"/>
        <v>1v</v>
      </c>
      <c r="BP36" s="5" t="str">
        <f t="shared" si="18"/>
        <v>1p</v>
      </c>
      <c r="BQ36" s="5" t="str">
        <f t="shared" si="19"/>
        <v>1s</v>
      </c>
      <c r="BR36" s="5" t="str">
        <f t="shared" si="20"/>
        <v>1v</v>
      </c>
      <c r="BS36" s="5" t="str">
        <f t="shared" si="21"/>
        <v>1s</v>
      </c>
      <c r="BT36" s="5" t="str">
        <f t="shared" si="22"/>
        <v>0s</v>
      </c>
      <c r="BU36" s="5" t="str">
        <f t="shared" si="23"/>
        <v>1s</v>
      </c>
      <c r="BV36" s="5" t="str">
        <f t="shared" si="24"/>
        <v>0v</v>
      </c>
      <c r="BW36" s="32"/>
      <c r="BX36" s="32"/>
      <c r="BY36" s="32"/>
    </row>
    <row r="37" spans="2:78" x14ac:dyDescent="0.3">
      <c r="B37" s="3">
        <v>35</v>
      </c>
      <c r="C37" s="5">
        <f t="shared" ref="C37:V37" si="40">IF(C18=1,0,1)</f>
        <v>0</v>
      </c>
      <c r="D37" s="5">
        <f t="shared" si="40"/>
        <v>0</v>
      </c>
      <c r="E37" s="5">
        <f t="shared" si="40"/>
        <v>0</v>
      </c>
      <c r="F37" s="5">
        <f t="shared" si="40"/>
        <v>1</v>
      </c>
      <c r="G37" s="5">
        <f t="shared" si="40"/>
        <v>1</v>
      </c>
      <c r="H37" s="5">
        <f t="shared" si="40"/>
        <v>1</v>
      </c>
      <c r="I37" s="5">
        <f t="shared" si="40"/>
        <v>1</v>
      </c>
      <c r="J37" s="5">
        <f t="shared" si="40"/>
        <v>0</v>
      </c>
      <c r="K37" s="5">
        <f t="shared" si="40"/>
        <v>1</v>
      </c>
      <c r="L37" s="5">
        <f t="shared" si="40"/>
        <v>1</v>
      </c>
      <c r="M37" s="5">
        <f t="shared" si="40"/>
        <v>1</v>
      </c>
      <c r="N37" s="5">
        <f t="shared" si="40"/>
        <v>1</v>
      </c>
      <c r="O37" s="5">
        <f t="shared" si="40"/>
        <v>0</v>
      </c>
      <c r="P37" s="5">
        <f t="shared" si="40"/>
        <v>1</v>
      </c>
      <c r="Q37" s="5">
        <f t="shared" si="40"/>
        <v>0</v>
      </c>
      <c r="R37" s="5">
        <f t="shared" si="40"/>
        <v>0</v>
      </c>
      <c r="S37" s="5">
        <f t="shared" si="40"/>
        <v>0</v>
      </c>
      <c r="T37" s="5">
        <f t="shared" si="40"/>
        <v>0</v>
      </c>
      <c r="U37" s="5">
        <f t="shared" si="40"/>
        <v>0</v>
      </c>
      <c r="V37" s="5">
        <f t="shared" si="40"/>
        <v>1</v>
      </c>
      <c r="W37" s="32"/>
      <c r="X37" s="32">
        <f t="shared" si="1"/>
        <v>10</v>
      </c>
      <c r="Y37" s="32"/>
      <c r="AA37" s="3">
        <v>35</v>
      </c>
      <c r="AB37" s="5" t="s">
        <v>29</v>
      </c>
      <c r="AC37" s="5" t="s">
        <v>29</v>
      </c>
      <c r="AD37" s="5" t="s">
        <v>28</v>
      </c>
      <c r="AE37" s="5" t="s">
        <v>27</v>
      </c>
      <c r="AF37" s="5" t="s">
        <v>28</v>
      </c>
      <c r="AG37" s="5" t="s">
        <v>29</v>
      </c>
      <c r="AH37" s="5" t="s">
        <v>27</v>
      </c>
      <c r="AI37" s="5" t="s">
        <v>29</v>
      </c>
      <c r="AJ37" s="5" t="s">
        <v>27</v>
      </c>
      <c r="AK37" s="5" t="s">
        <v>27</v>
      </c>
      <c r="AL37" s="5" t="s">
        <v>27</v>
      </c>
      <c r="AM37" s="5" t="s">
        <v>27</v>
      </c>
      <c r="AN37" s="5" t="s">
        <v>29</v>
      </c>
      <c r="AO37" s="5" t="s">
        <v>27</v>
      </c>
      <c r="AP37" s="5" t="s">
        <v>29</v>
      </c>
      <c r="AQ37" s="5" t="s">
        <v>27</v>
      </c>
      <c r="AR37" s="5" t="s">
        <v>29</v>
      </c>
      <c r="AS37" s="5" t="s">
        <v>29</v>
      </c>
      <c r="AT37" s="5" t="s">
        <v>29</v>
      </c>
      <c r="AU37" s="5" t="s">
        <v>27</v>
      </c>
      <c r="AV37" s="32"/>
      <c r="AW37" s="32">
        <f t="shared" si="2"/>
        <v>9</v>
      </c>
      <c r="AX37" s="32">
        <f t="shared" si="3"/>
        <v>2</v>
      </c>
      <c r="AY37" s="32">
        <f t="shared" si="4"/>
        <v>9</v>
      </c>
      <c r="AZ37" s="32"/>
      <c r="BB37" s="3">
        <v>35</v>
      </c>
      <c r="BC37" s="5" t="str">
        <f t="shared" si="5"/>
        <v>0s</v>
      </c>
      <c r="BD37" s="5" t="str">
        <f t="shared" si="6"/>
        <v>0s</v>
      </c>
      <c r="BE37" s="5" t="str">
        <f t="shared" si="7"/>
        <v>0p</v>
      </c>
      <c r="BF37" s="5" t="str">
        <f t="shared" si="8"/>
        <v>1v</v>
      </c>
      <c r="BG37" s="5" t="str">
        <f t="shared" si="9"/>
        <v>1p</v>
      </c>
      <c r="BH37" s="5" t="str">
        <f t="shared" si="10"/>
        <v>1s</v>
      </c>
      <c r="BI37" s="5" t="str">
        <f t="shared" si="11"/>
        <v>1v</v>
      </c>
      <c r="BJ37" s="5" t="str">
        <f t="shared" si="12"/>
        <v>0s</v>
      </c>
      <c r="BK37" s="5" t="str">
        <f t="shared" si="13"/>
        <v>1v</v>
      </c>
      <c r="BL37" s="5" t="str">
        <f t="shared" si="14"/>
        <v>1v</v>
      </c>
      <c r="BM37" s="5" t="str">
        <f t="shared" si="15"/>
        <v>1v</v>
      </c>
      <c r="BN37" s="5" t="str">
        <f t="shared" si="16"/>
        <v>1v</v>
      </c>
      <c r="BO37" s="5" t="str">
        <f t="shared" si="17"/>
        <v>0s</v>
      </c>
      <c r="BP37" s="5" t="str">
        <f t="shared" si="18"/>
        <v>1v</v>
      </c>
      <c r="BQ37" s="5" t="str">
        <f t="shared" si="19"/>
        <v>0s</v>
      </c>
      <c r="BR37" s="5" t="str">
        <f t="shared" si="20"/>
        <v>0v</v>
      </c>
      <c r="BS37" s="5" t="str">
        <f t="shared" si="21"/>
        <v>0s</v>
      </c>
      <c r="BT37" s="5" t="str">
        <f t="shared" si="22"/>
        <v>0s</v>
      </c>
      <c r="BU37" s="5" t="str">
        <f t="shared" si="23"/>
        <v>0s</v>
      </c>
      <c r="BV37" s="5" t="str">
        <f t="shared" si="24"/>
        <v>1v</v>
      </c>
      <c r="BW37" s="32"/>
      <c r="BX37" s="32"/>
      <c r="BY37" s="32"/>
    </row>
    <row r="38" spans="2:78" x14ac:dyDescent="0.3">
      <c r="B38" s="3">
        <v>36</v>
      </c>
      <c r="C38" s="5">
        <f t="shared" ref="C38:V38" si="41">IF(C19=1,0,1)</f>
        <v>1</v>
      </c>
      <c r="D38" s="5">
        <f t="shared" si="41"/>
        <v>1</v>
      </c>
      <c r="E38" s="5">
        <f t="shared" si="41"/>
        <v>1</v>
      </c>
      <c r="F38" s="5">
        <f t="shared" si="41"/>
        <v>0</v>
      </c>
      <c r="G38" s="5">
        <f t="shared" si="41"/>
        <v>0</v>
      </c>
      <c r="H38" s="5">
        <f t="shared" si="41"/>
        <v>0</v>
      </c>
      <c r="I38" s="5">
        <f t="shared" si="41"/>
        <v>0</v>
      </c>
      <c r="J38" s="5">
        <f t="shared" si="41"/>
        <v>1</v>
      </c>
      <c r="K38" s="5">
        <f t="shared" si="41"/>
        <v>0</v>
      </c>
      <c r="L38" s="5">
        <f t="shared" si="41"/>
        <v>0</v>
      </c>
      <c r="M38" s="5">
        <f t="shared" si="41"/>
        <v>0</v>
      </c>
      <c r="N38" s="5">
        <f t="shared" si="41"/>
        <v>0</v>
      </c>
      <c r="O38" s="5">
        <f t="shared" si="41"/>
        <v>1</v>
      </c>
      <c r="P38" s="5">
        <f t="shared" si="41"/>
        <v>0</v>
      </c>
      <c r="Q38" s="5">
        <f t="shared" si="41"/>
        <v>1</v>
      </c>
      <c r="R38" s="5">
        <f t="shared" si="41"/>
        <v>1</v>
      </c>
      <c r="S38" s="5">
        <f t="shared" si="41"/>
        <v>1</v>
      </c>
      <c r="T38" s="5">
        <f t="shared" si="41"/>
        <v>1</v>
      </c>
      <c r="U38" s="5">
        <f t="shared" si="41"/>
        <v>1</v>
      </c>
      <c r="V38" s="5">
        <f t="shared" si="41"/>
        <v>0</v>
      </c>
      <c r="W38" s="32"/>
      <c r="X38" s="32">
        <f t="shared" si="1"/>
        <v>10</v>
      </c>
      <c r="Y38" s="32"/>
      <c r="AA38" s="3">
        <v>36</v>
      </c>
      <c r="AB38" s="5" t="s">
        <v>29</v>
      </c>
      <c r="AC38" s="5" t="s">
        <v>29</v>
      </c>
      <c r="AD38" s="5" t="s">
        <v>29</v>
      </c>
      <c r="AE38" s="5" t="s">
        <v>28</v>
      </c>
      <c r="AF38" s="5" t="s">
        <v>27</v>
      </c>
      <c r="AG38" s="5" t="s">
        <v>27</v>
      </c>
      <c r="AH38" s="5" t="s">
        <v>28</v>
      </c>
      <c r="AI38" s="5" t="s">
        <v>29</v>
      </c>
      <c r="AJ38" s="5" t="s">
        <v>27</v>
      </c>
      <c r="AK38" s="5" t="s">
        <v>27</v>
      </c>
      <c r="AL38" s="5" t="s">
        <v>27</v>
      </c>
      <c r="AM38" s="5" t="s">
        <v>27</v>
      </c>
      <c r="AN38" s="5" t="s">
        <v>29</v>
      </c>
      <c r="AO38" s="5" t="s">
        <v>27</v>
      </c>
      <c r="AP38" s="5" t="s">
        <v>29</v>
      </c>
      <c r="AQ38" s="5" t="s">
        <v>29</v>
      </c>
      <c r="AR38" s="5" t="s">
        <v>28</v>
      </c>
      <c r="AS38" s="5" t="s">
        <v>29</v>
      </c>
      <c r="AT38" s="5" t="s">
        <v>28</v>
      </c>
      <c r="AU38" s="5" t="s">
        <v>27</v>
      </c>
      <c r="AV38" s="32"/>
      <c r="AW38" s="32">
        <f t="shared" si="2"/>
        <v>8</v>
      </c>
      <c r="AX38" s="32">
        <f t="shared" si="3"/>
        <v>4</v>
      </c>
      <c r="AY38" s="32">
        <f t="shared" si="4"/>
        <v>8</v>
      </c>
      <c r="AZ38" s="32"/>
      <c r="BB38" s="3">
        <v>36</v>
      </c>
      <c r="BC38" s="5" t="str">
        <f t="shared" si="5"/>
        <v>1s</v>
      </c>
      <c r="BD38" s="5" t="str">
        <f t="shared" si="6"/>
        <v>1s</v>
      </c>
      <c r="BE38" s="5" t="str">
        <f t="shared" si="7"/>
        <v>1s</v>
      </c>
      <c r="BF38" s="5" t="str">
        <f t="shared" si="8"/>
        <v>0p</v>
      </c>
      <c r="BG38" s="5" t="str">
        <f t="shared" si="9"/>
        <v>0v</v>
      </c>
      <c r="BH38" s="5" t="str">
        <f t="shared" si="10"/>
        <v>0v</v>
      </c>
      <c r="BI38" s="5" t="str">
        <f t="shared" si="11"/>
        <v>0p</v>
      </c>
      <c r="BJ38" s="5" t="str">
        <f t="shared" si="12"/>
        <v>1s</v>
      </c>
      <c r="BK38" s="5" t="str">
        <f t="shared" si="13"/>
        <v>0v</v>
      </c>
      <c r="BL38" s="5" t="str">
        <f t="shared" si="14"/>
        <v>0v</v>
      </c>
      <c r="BM38" s="5" t="str">
        <f t="shared" si="15"/>
        <v>0v</v>
      </c>
      <c r="BN38" s="5" t="str">
        <f t="shared" si="16"/>
        <v>0v</v>
      </c>
      <c r="BO38" s="5" t="str">
        <f t="shared" si="17"/>
        <v>1s</v>
      </c>
      <c r="BP38" s="5" t="str">
        <f t="shared" si="18"/>
        <v>0v</v>
      </c>
      <c r="BQ38" s="5" t="str">
        <f t="shared" si="19"/>
        <v>1s</v>
      </c>
      <c r="BR38" s="5" t="str">
        <f t="shared" si="20"/>
        <v>1s</v>
      </c>
      <c r="BS38" s="5" t="str">
        <f t="shared" si="21"/>
        <v>1p</v>
      </c>
      <c r="BT38" s="5" t="str">
        <f t="shared" si="22"/>
        <v>1s</v>
      </c>
      <c r="BU38" s="5" t="str">
        <f t="shared" si="23"/>
        <v>1p</v>
      </c>
      <c r="BV38" s="5" t="str">
        <f t="shared" si="24"/>
        <v>0v</v>
      </c>
      <c r="BW38" s="32"/>
      <c r="BX38" s="32"/>
      <c r="BY38" s="32"/>
    </row>
    <row r="39" spans="2:78" x14ac:dyDescent="0.3">
      <c r="B39" s="3">
        <v>37</v>
      </c>
      <c r="C39" s="5">
        <f t="shared" ref="C39:V39" si="42">IF(C20=1,0,1)</f>
        <v>0</v>
      </c>
      <c r="D39" s="5">
        <f t="shared" si="42"/>
        <v>0</v>
      </c>
      <c r="E39" s="5">
        <f t="shared" si="42"/>
        <v>0</v>
      </c>
      <c r="F39" s="5">
        <f t="shared" si="42"/>
        <v>1</v>
      </c>
      <c r="G39" s="5">
        <f t="shared" si="42"/>
        <v>1</v>
      </c>
      <c r="H39" s="5">
        <f t="shared" si="42"/>
        <v>1</v>
      </c>
      <c r="I39" s="5">
        <f t="shared" si="42"/>
        <v>1</v>
      </c>
      <c r="J39" s="5">
        <f t="shared" si="42"/>
        <v>0</v>
      </c>
      <c r="K39" s="5">
        <f t="shared" si="42"/>
        <v>1</v>
      </c>
      <c r="L39" s="5">
        <f t="shared" si="42"/>
        <v>1</v>
      </c>
      <c r="M39" s="5">
        <f t="shared" si="42"/>
        <v>1</v>
      </c>
      <c r="N39" s="5">
        <f t="shared" si="42"/>
        <v>1</v>
      </c>
      <c r="O39" s="5">
        <f t="shared" si="42"/>
        <v>0</v>
      </c>
      <c r="P39" s="5">
        <f t="shared" si="42"/>
        <v>1</v>
      </c>
      <c r="Q39" s="5">
        <f t="shared" si="42"/>
        <v>0</v>
      </c>
      <c r="R39" s="5">
        <f t="shared" si="42"/>
        <v>0</v>
      </c>
      <c r="S39" s="5">
        <f t="shared" si="42"/>
        <v>0</v>
      </c>
      <c r="T39" s="5">
        <f t="shared" si="42"/>
        <v>0</v>
      </c>
      <c r="U39" s="5">
        <f t="shared" si="42"/>
        <v>0</v>
      </c>
      <c r="V39" s="5">
        <f t="shared" si="42"/>
        <v>1</v>
      </c>
      <c r="W39" s="32"/>
      <c r="X39" s="32">
        <f t="shared" si="1"/>
        <v>10</v>
      </c>
      <c r="Y39" s="32"/>
      <c r="AA39" s="3">
        <v>37</v>
      </c>
      <c r="AB39" s="5" t="s">
        <v>29</v>
      </c>
      <c r="AC39" s="5" t="s">
        <v>27</v>
      </c>
      <c r="AD39" s="5" t="s">
        <v>28</v>
      </c>
      <c r="AE39" s="5" t="s">
        <v>27</v>
      </c>
      <c r="AF39" s="5" t="s">
        <v>28</v>
      </c>
      <c r="AG39" s="5" t="s">
        <v>27</v>
      </c>
      <c r="AH39" s="5" t="s">
        <v>28</v>
      </c>
      <c r="AI39" s="5" t="s">
        <v>28</v>
      </c>
      <c r="AJ39" s="5" t="s">
        <v>28</v>
      </c>
      <c r="AK39" s="5" t="s">
        <v>27</v>
      </c>
      <c r="AL39" s="5" t="s">
        <v>28</v>
      </c>
      <c r="AM39" s="5" t="s">
        <v>27</v>
      </c>
      <c r="AN39" s="5" t="s">
        <v>29</v>
      </c>
      <c r="AO39" s="5" t="s">
        <v>29</v>
      </c>
      <c r="AP39" s="5" t="s">
        <v>29</v>
      </c>
      <c r="AQ39" s="5" t="s">
        <v>28</v>
      </c>
      <c r="AR39" s="5" t="s">
        <v>29</v>
      </c>
      <c r="AS39" s="5" t="s">
        <v>29</v>
      </c>
      <c r="AT39" s="5" t="s">
        <v>28</v>
      </c>
      <c r="AU39" s="5" t="s">
        <v>27</v>
      </c>
      <c r="AV39" s="32"/>
      <c r="AW39" s="32">
        <f t="shared" si="2"/>
        <v>6</v>
      </c>
      <c r="AX39" s="32">
        <f t="shared" si="3"/>
        <v>8</v>
      </c>
      <c r="AY39" s="32">
        <f t="shared" si="4"/>
        <v>6</v>
      </c>
      <c r="AZ39" s="32"/>
      <c r="BB39" s="3">
        <v>37</v>
      </c>
      <c r="BC39" s="5" t="str">
        <f t="shared" si="5"/>
        <v>0s</v>
      </c>
      <c r="BD39" s="5" t="str">
        <f t="shared" si="6"/>
        <v>0v</v>
      </c>
      <c r="BE39" s="5" t="str">
        <f t="shared" si="7"/>
        <v>0p</v>
      </c>
      <c r="BF39" s="5" t="str">
        <f t="shared" si="8"/>
        <v>1v</v>
      </c>
      <c r="BG39" s="5" t="str">
        <f t="shared" si="9"/>
        <v>1p</v>
      </c>
      <c r="BH39" s="5" t="str">
        <f t="shared" si="10"/>
        <v>1v</v>
      </c>
      <c r="BI39" s="5" t="str">
        <f t="shared" si="11"/>
        <v>1p</v>
      </c>
      <c r="BJ39" s="5" t="str">
        <f t="shared" si="12"/>
        <v>0p</v>
      </c>
      <c r="BK39" s="5" t="str">
        <f t="shared" si="13"/>
        <v>1p</v>
      </c>
      <c r="BL39" s="5" t="str">
        <f t="shared" si="14"/>
        <v>1v</v>
      </c>
      <c r="BM39" s="5" t="str">
        <f t="shared" si="15"/>
        <v>1p</v>
      </c>
      <c r="BN39" s="5" t="str">
        <f t="shared" si="16"/>
        <v>1v</v>
      </c>
      <c r="BO39" s="5" t="str">
        <f t="shared" si="17"/>
        <v>0s</v>
      </c>
      <c r="BP39" s="5" t="str">
        <f t="shared" si="18"/>
        <v>1s</v>
      </c>
      <c r="BQ39" s="5" t="str">
        <f t="shared" si="19"/>
        <v>0s</v>
      </c>
      <c r="BR39" s="5" t="str">
        <f t="shared" si="20"/>
        <v>0p</v>
      </c>
      <c r="BS39" s="5" t="str">
        <f t="shared" si="21"/>
        <v>0s</v>
      </c>
      <c r="BT39" s="5" t="str">
        <f t="shared" si="22"/>
        <v>0s</v>
      </c>
      <c r="BU39" s="5" t="str">
        <f t="shared" si="23"/>
        <v>0p</v>
      </c>
      <c r="BV39" s="5" t="str">
        <f t="shared" si="24"/>
        <v>1v</v>
      </c>
      <c r="BW39" s="32"/>
      <c r="BX39" s="32"/>
      <c r="BY39" s="32"/>
    </row>
    <row r="40" spans="2:78" x14ac:dyDescent="0.3">
      <c r="B40" s="3">
        <v>38</v>
      </c>
      <c r="C40" s="5">
        <f t="shared" ref="C40:V40" si="43">IF(C21=1,0,1)</f>
        <v>1</v>
      </c>
      <c r="D40" s="5">
        <f t="shared" si="43"/>
        <v>1</v>
      </c>
      <c r="E40" s="5">
        <f t="shared" si="43"/>
        <v>1</v>
      </c>
      <c r="F40" s="5">
        <f t="shared" si="43"/>
        <v>0</v>
      </c>
      <c r="G40" s="5">
        <f t="shared" si="43"/>
        <v>0</v>
      </c>
      <c r="H40" s="5">
        <f t="shared" si="43"/>
        <v>0</v>
      </c>
      <c r="I40" s="5">
        <f t="shared" si="43"/>
        <v>0</v>
      </c>
      <c r="J40" s="5">
        <f t="shared" si="43"/>
        <v>1</v>
      </c>
      <c r="K40" s="5">
        <f t="shared" si="43"/>
        <v>0</v>
      </c>
      <c r="L40" s="5">
        <f t="shared" si="43"/>
        <v>0</v>
      </c>
      <c r="M40" s="5">
        <f t="shared" si="43"/>
        <v>0</v>
      </c>
      <c r="N40" s="5">
        <f t="shared" si="43"/>
        <v>0</v>
      </c>
      <c r="O40" s="5">
        <f t="shared" si="43"/>
        <v>1</v>
      </c>
      <c r="P40" s="5">
        <f t="shared" si="43"/>
        <v>0</v>
      </c>
      <c r="Q40" s="5">
        <f t="shared" si="43"/>
        <v>1</v>
      </c>
      <c r="R40" s="5">
        <f t="shared" si="43"/>
        <v>1</v>
      </c>
      <c r="S40" s="5">
        <f t="shared" si="43"/>
        <v>1</v>
      </c>
      <c r="T40" s="5">
        <f t="shared" si="43"/>
        <v>1</v>
      </c>
      <c r="U40" s="5">
        <f t="shared" si="43"/>
        <v>1</v>
      </c>
      <c r="V40" s="5">
        <f t="shared" si="43"/>
        <v>0</v>
      </c>
      <c r="W40" s="32"/>
      <c r="X40" s="32">
        <f t="shared" si="1"/>
        <v>10</v>
      </c>
      <c r="Y40" s="32"/>
      <c r="AA40" s="3">
        <v>38</v>
      </c>
      <c r="AB40" s="5" t="s">
        <v>28</v>
      </c>
      <c r="AC40" s="5" t="s">
        <v>28</v>
      </c>
      <c r="AD40" s="5" t="s">
        <v>27</v>
      </c>
      <c r="AE40" s="5" t="s">
        <v>28</v>
      </c>
      <c r="AF40" s="5" t="s">
        <v>28</v>
      </c>
      <c r="AG40" s="5" t="s">
        <v>27</v>
      </c>
      <c r="AH40" s="5" t="s">
        <v>28</v>
      </c>
      <c r="AI40" s="5" t="s">
        <v>29</v>
      </c>
      <c r="AJ40" s="5" t="s">
        <v>29</v>
      </c>
      <c r="AK40" s="5" t="s">
        <v>29</v>
      </c>
      <c r="AL40" s="5" t="s">
        <v>27</v>
      </c>
      <c r="AM40" s="5" t="s">
        <v>29</v>
      </c>
      <c r="AN40" s="5" t="s">
        <v>29</v>
      </c>
      <c r="AO40" s="5" t="s">
        <v>27</v>
      </c>
      <c r="AP40" s="5" t="s">
        <v>29</v>
      </c>
      <c r="AQ40" s="5" t="s">
        <v>27</v>
      </c>
      <c r="AR40" s="5" t="s">
        <v>27</v>
      </c>
      <c r="AS40" s="5" t="s">
        <v>29</v>
      </c>
      <c r="AT40" s="5" t="s">
        <v>28</v>
      </c>
      <c r="AU40" s="5" t="s">
        <v>27</v>
      </c>
      <c r="AV40" s="32"/>
      <c r="AW40" s="32">
        <f t="shared" si="2"/>
        <v>7</v>
      </c>
      <c r="AX40" s="32">
        <f t="shared" si="3"/>
        <v>6</v>
      </c>
      <c r="AY40" s="32">
        <f t="shared" si="4"/>
        <v>7</v>
      </c>
      <c r="AZ40" s="32"/>
      <c r="BB40" s="3">
        <v>38</v>
      </c>
      <c r="BC40" s="5" t="str">
        <f t="shared" si="5"/>
        <v>1p</v>
      </c>
      <c r="BD40" s="5" t="str">
        <f t="shared" si="6"/>
        <v>1p</v>
      </c>
      <c r="BE40" s="5" t="str">
        <f t="shared" si="7"/>
        <v>1v</v>
      </c>
      <c r="BF40" s="5" t="str">
        <f t="shared" si="8"/>
        <v>0p</v>
      </c>
      <c r="BG40" s="5" t="str">
        <f t="shared" si="9"/>
        <v>0p</v>
      </c>
      <c r="BH40" s="5" t="str">
        <f t="shared" si="10"/>
        <v>0v</v>
      </c>
      <c r="BI40" s="5" t="str">
        <f t="shared" si="11"/>
        <v>0p</v>
      </c>
      <c r="BJ40" s="5" t="str">
        <f t="shared" si="12"/>
        <v>1s</v>
      </c>
      <c r="BK40" s="5" t="str">
        <f t="shared" si="13"/>
        <v>0s</v>
      </c>
      <c r="BL40" s="5" t="str">
        <f t="shared" si="14"/>
        <v>0s</v>
      </c>
      <c r="BM40" s="5" t="str">
        <f t="shared" si="15"/>
        <v>0v</v>
      </c>
      <c r="BN40" s="5" t="str">
        <f t="shared" si="16"/>
        <v>0s</v>
      </c>
      <c r="BO40" s="5" t="str">
        <f t="shared" si="17"/>
        <v>1s</v>
      </c>
      <c r="BP40" s="5" t="str">
        <f t="shared" si="18"/>
        <v>0v</v>
      </c>
      <c r="BQ40" s="5" t="str">
        <f t="shared" si="19"/>
        <v>1s</v>
      </c>
      <c r="BR40" s="5" t="str">
        <f t="shared" si="20"/>
        <v>1v</v>
      </c>
      <c r="BS40" s="5" t="str">
        <f t="shared" si="21"/>
        <v>1v</v>
      </c>
      <c r="BT40" s="5" t="str">
        <f t="shared" si="22"/>
        <v>1s</v>
      </c>
      <c r="BU40" s="5" t="str">
        <f t="shared" si="23"/>
        <v>1p</v>
      </c>
      <c r="BV40" s="5" t="str">
        <f t="shared" si="24"/>
        <v>0v</v>
      </c>
      <c r="BW40" s="32"/>
      <c r="BX40" s="32"/>
      <c r="BY40" s="32"/>
    </row>
    <row r="42" spans="2:78" x14ac:dyDescent="0.3">
      <c r="B42" s="30" t="s">
        <v>17</v>
      </c>
      <c r="C42" s="4">
        <f>COUNTIF(C3:C40,"=1")</f>
        <v>19</v>
      </c>
      <c r="D42" s="4">
        <f t="shared" ref="D42:V42" si="44">COUNTIF(D3:D40,"=1")</f>
        <v>19</v>
      </c>
      <c r="E42" s="4">
        <f t="shared" si="44"/>
        <v>19</v>
      </c>
      <c r="F42" s="4">
        <f t="shared" si="44"/>
        <v>19</v>
      </c>
      <c r="G42" s="4">
        <f t="shared" si="44"/>
        <v>19</v>
      </c>
      <c r="H42" s="4">
        <f t="shared" si="44"/>
        <v>19</v>
      </c>
      <c r="I42" s="4">
        <f t="shared" si="44"/>
        <v>19</v>
      </c>
      <c r="J42" s="4">
        <f t="shared" si="44"/>
        <v>19</v>
      </c>
      <c r="K42" s="4">
        <f t="shared" si="44"/>
        <v>19</v>
      </c>
      <c r="L42" s="4">
        <f t="shared" si="44"/>
        <v>19</v>
      </c>
      <c r="M42" s="4">
        <f t="shared" si="44"/>
        <v>19</v>
      </c>
      <c r="N42" s="4">
        <f t="shared" si="44"/>
        <v>19</v>
      </c>
      <c r="O42" s="4">
        <f t="shared" si="44"/>
        <v>19</v>
      </c>
      <c r="P42" s="4">
        <f t="shared" si="44"/>
        <v>19</v>
      </c>
      <c r="Q42" s="4">
        <f t="shared" si="44"/>
        <v>19</v>
      </c>
      <c r="R42" s="4">
        <f t="shared" si="44"/>
        <v>19</v>
      </c>
      <c r="S42" s="4">
        <f t="shared" si="44"/>
        <v>19</v>
      </c>
      <c r="T42" s="4">
        <f t="shared" si="44"/>
        <v>19</v>
      </c>
      <c r="U42" s="4">
        <f t="shared" si="44"/>
        <v>19</v>
      </c>
      <c r="V42" s="4">
        <f t="shared" si="44"/>
        <v>19</v>
      </c>
      <c r="W42" s="4"/>
      <c r="X42" s="4"/>
      <c r="Y42" s="4"/>
      <c r="Z42" s="4"/>
      <c r="AA42" s="30" t="s">
        <v>30</v>
      </c>
      <c r="AB42" s="4">
        <f>COUNTIF(AB3:AB40,"=v")</f>
        <v>11</v>
      </c>
      <c r="AC42" s="4">
        <f t="shared" ref="AC42:AU42" si="45">COUNTIF(AC3:AC40,"=v")</f>
        <v>11</v>
      </c>
      <c r="AD42" s="4">
        <f t="shared" si="45"/>
        <v>12</v>
      </c>
      <c r="AE42" s="4">
        <f t="shared" si="45"/>
        <v>15</v>
      </c>
      <c r="AF42" s="4">
        <f t="shared" si="45"/>
        <v>12</v>
      </c>
      <c r="AG42" s="4">
        <f t="shared" si="45"/>
        <v>21</v>
      </c>
      <c r="AH42" s="4">
        <f t="shared" si="45"/>
        <v>8</v>
      </c>
      <c r="AI42" s="4">
        <f t="shared" si="45"/>
        <v>16</v>
      </c>
      <c r="AJ42" s="4">
        <f t="shared" si="45"/>
        <v>27</v>
      </c>
      <c r="AK42" s="4">
        <f t="shared" si="45"/>
        <v>18</v>
      </c>
      <c r="AL42" s="4">
        <f t="shared" si="45"/>
        <v>21</v>
      </c>
      <c r="AM42" s="4">
        <f t="shared" si="45"/>
        <v>23</v>
      </c>
      <c r="AN42" s="4">
        <f t="shared" si="45"/>
        <v>6</v>
      </c>
      <c r="AO42" s="4">
        <f t="shared" si="45"/>
        <v>13</v>
      </c>
      <c r="AP42" s="4">
        <f t="shared" si="45"/>
        <v>6</v>
      </c>
      <c r="AQ42" s="4">
        <f t="shared" si="45"/>
        <v>18</v>
      </c>
      <c r="AR42" s="4">
        <f t="shared" si="45"/>
        <v>11</v>
      </c>
      <c r="AS42" s="4">
        <f t="shared" si="45"/>
        <v>9</v>
      </c>
      <c r="AT42" s="4">
        <f t="shared" si="45"/>
        <v>8</v>
      </c>
      <c r="AU42" s="4">
        <f t="shared" si="45"/>
        <v>18</v>
      </c>
      <c r="AV42" s="4"/>
      <c r="AW42" s="4">
        <f>SUM(AB42:AU42)</f>
        <v>284</v>
      </c>
      <c r="AX42" s="4"/>
      <c r="AY42" s="4"/>
      <c r="AZ42" s="4"/>
      <c r="BA42" s="4"/>
      <c r="BB42" s="30" t="s">
        <v>19</v>
      </c>
      <c r="BC42" s="1">
        <f>COUNTIF(BC3:BC40,"=1v")</f>
        <v>6</v>
      </c>
      <c r="BD42" s="1">
        <f t="shared" ref="BD42" si="46">COUNTIF(BD3:BD40,"=1v")</f>
        <v>6</v>
      </c>
      <c r="BE42" s="1">
        <f t="shared" ref="BE42:BV42" si="47">COUNTIF(BE3:BE40,"=1v")</f>
        <v>8</v>
      </c>
      <c r="BF42" s="1">
        <f t="shared" si="47"/>
        <v>12</v>
      </c>
      <c r="BG42" s="1">
        <f t="shared" si="47"/>
        <v>6</v>
      </c>
      <c r="BH42" s="1">
        <f t="shared" si="47"/>
        <v>13</v>
      </c>
      <c r="BI42" s="1">
        <f t="shared" si="47"/>
        <v>5</v>
      </c>
      <c r="BJ42" s="1">
        <f t="shared" si="47"/>
        <v>8</v>
      </c>
      <c r="BK42" s="1">
        <f t="shared" si="47"/>
        <v>14</v>
      </c>
      <c r="BL42" s="1">
        <f t="shared" si="47"/>
        <v>13</v>
      </c>
      <c r="BM42" s="1">
        <f t="shared" si="47"/>
        <v>13</v>
      </c>
      <c r="BN42" s="1">
        <f t="shared" si="47"/>
        <v>14</v>
      </c>
      <c r="BO42" s="1">
        <f t="shared" si="47"/>
        <v>5</v>
      </c>
      <c r="BP42" s="1">
        <f t="shared" si="47"/>
        <v>9</v>
      </c>
      <c r="BQ42" s="1">
        <f t="shared" si="47"/>
        <v>4</v>
      </c>
      <c r="BR42" s="1">
        <f t="shared" si="47"/>
        <v>10</v>
      </c>
      <c r="BS42" s="1">
        <f t="shared" si="47"/>
        <v>8</v>
      </c>
      <c r="BT42" s="1">
        <f t="shared" si="47"/>
        <v>6</v>
      </c>
      <c r="BU42" s="1">
        <f t="shared" si="47"/>
        <v>6</v>
      </c>
      <c r="BV42" s="1">
        <f t="shared" si="47"/>
        <v>11</v>
      </c>
      <c r="BW42" s="4"/>
      <c r="BX42" s="4">
        <f>SUM(BC42:BV42)</f>
        <v>177</v>
      </c>
      <c r="BY42" s="4"/>
      <c r="BZ42" s="4"/>
    </row>
    <row r="43" spans="2:78" x14ac:dyDescent="0.3">
      <c r="B43" s="30" t="s">
        <v>26</v>
      </c>
      <c r="C43" s="4">
        <f>COUNTIF(C3:C40,"=0")</f>
        <v>19</v>
      </c>
      <c r="D43" s="4">
        <f t="shared" ref="D43:V43" si="48">COUNTIF(D3:D40,"=0")</f>
        <v>19</v>
      </c>
      <c r="E43" s="4">
        <f t="shared" si="48"/>
        <v>19</v>
      </c>
      <c r="F43" s="4">
        <f t="shared" si="48"/>
        <v>19</v>
      </c>
      <c r="G43" s="4">
        <f t="shared" si="48"/>
        <v>19</v>
      </c>
      <c r="H43" s="4">
        <f t="shared" si="48"/>
        <v>19</v>
      </c>
      <c r="I43" s="4">
        <f t="shared" si="48"/>
        <v>19</v>
      </c>
      <c r="J43" s="4">
        <f t="shared" si="48"/>
        <v>19</v>
      </c>
      <c r="K43" s="4">
        <f t="shared" si="48"/>
        <v>19</v>
      </c>
      <c r="L43" s="4">
        <f t="shared" si="48"/>
        <v>19</v>
      </c>
      <c r="M43" s="4">
        <f t="shared" si="48"/>
        <v>19</v>
      </c>
      <c r="N43" s="4">
        <f t="shared" si="48"/>
        <v>19</v>
      </c>
      <c r="O43" s="4">
        <f t="shared" si="48"/>
        <v>19</v>
      </c>
      <c r="P43" s="4">
        <f t="shared" si="48"/>
        <v>19</v>
      </c>
      <c r="Q43" s="4">
        <f t="shared" si="48"/>
        <v>19</v>
      </c>
      <c r="R43" s="4">
        <f t="shared" si="48"/>
        <v>19</v>
      </c>
      <c r="S43" s="4">
        <f t="shared" si="48"/>
        <v>19</v>
      </c>
      <c r="T43" s="4">
        <f t="shared" si="48"/>
        <v>19</v>
      </c>
      <c r="U43" s="4">
        <f t="shared" si="48"/>
        <v>19</v>
      </c>
      <c r="V43" s="4">
        <f t="shared" si="48"/>
        <v>19</v>
      </c>
      <c r="W43" s="4"/>
      <c r="X43" s="4"/>
      <c r="Y43" s="4"/>
      <c r="AA43" s="30" t="s">
        <v>31</v>
      </c>
      <c r="AB43" s="4">
        <f>COUNTIF(AB3:AB40,"=p")</f>
        <v>9</v>
      </c>
      <c r="AC43" s="4">
        <f t="shared" ref="AC43:AU43" si="49">COUNTIF(AC3:AC40,"=p")</f>
        <v>11</v>
      </c>
      <c r="AD43" s="4">
        <f t="shared" si="49"/>
        <v>11</v>
      </c>
      <c r="AE43" s="4">
        <f t="shared" si="49"/>
        <v>11</v>
      </c>
      <c r="AF43" s="4">
        <f t="shared" si="49"/>
        <v>9</v>
      </c>
      <c r="AG43" s="4">
        <f t="shared" si="49"/>
        <v>7</v>
      </c>
      <c r="AH43" s="4">
        <f t="shared" si="49"/>
        <v>14</v>
      </c>
      <c r="AI43" s="4">
        <f t="shared" si="49"/>
        <v>6</v>
      </c>
      <c r="AJ43" s="4">
        <f t="shared" si="49"/>
        <v>6</v>
      </c>
      <c r="AK43" s="4">
        <f t="shared" si="49"/>
        <v>7</v>
      </c>
      <c r="AL43" s="4">
        <f t="shared" si="49"/>
        <v>9</v>
      </c>
      <c r="AM43" s="4">
        <f t="shared" si="49"/>
        <v>9</v>
      </c>
      <c r="AN43" s="4">
        <f t="shared" si="49"/>
        <v>14</v>
      </c>
      <c r="AO43" s="4">
        <f t="shared" si="49"/>
        <v>10</v>
      </c>
      <c r="AP43" s="4">
        <f t="shared" si="49"/>
        <v>4</v>
      </c>
      <c r="AQ43" s="4">
        <f t="shared" si="49"/>
        <v>8</v>
      </c>
      <c r="AR43" s="4">
        <f t="shared" si="49"/>
        <v>10</v>
      </c>
      <c r="AS43" s="4">
        <f t="shared" si="49"/>
        <v>9</v>
      </c>
      <c r="AT43" s="4">
        <f t="shared" si="49"/>
        <v>16</v>
      </c>
      <c r="AU43" s="4">
        <f t="shared" si="49"/>
        <v>12</v>
      </c>
      <c r="AV43" s="4"/>
      <c r="AW43" s="4">
        <f t="shared" ref="AW43:AW44" si="50">SUM(AB43:AU43)</f>
        <v>192</v>
      </c>
      <c r="AX43" s="4"/>
      <c r="AY43" s="4"/>
      <c r="AZ43" s="4"/>
      <c r="BB43" s="30" t="s">
        <v>20</v>
      </c>
      <c r="BC43" s="1">
        <f>COUNTIF(BC3:BC40,"=1p")</f>
        <v>6</v>
      </c>
      <c r="BD43" s="1">
        <f t="shared" ref="BD43" si="51">COUNTIF(BD3:BD40,"=1p")</f>
        <v>8</v>
      </c>
      <c r="BE43" s="1">
        <f t="shared" ref="BE43:BV43" si="52">COUNTIF(BE3:BE40,"=1p")</f>
        <v>4</v>
      </c>
      <c r="BF43" s="1">
        <f t="shared" si="52"/>
        <v>4</v>
      </c>
      <c r="BG43" s="1">
        <f t="shared" si="52"/>
        <v>8</v>
      </c>
      <c r="BH43" s="1">
        <f t="shared" si="52"/>
        <v>4</v>
      </c>
      <c r="BI43" s="1">
        <f t="shared" si="52"/>
        <v>7</v>
      </c>
      <c r="BJ43" s="1">
        <f t="shared" si="52"/>
        <v>4</v>
      </c>
      <c r="BK43" s="1">
        <f t="shared" si="52"/>
        <v>3</v>
      </c>
      <c r="BL43" s="1">
        <f t="shared" si="52"/>
        <v>2</v>
      </c>
      <c r="BM43" s="1">
        <f t="shared" si="52"/>
        <v>2</v>
      </c>
      <c r="BN43" s="1">
        <f t="shared" si="52"/>
        <v>4</v>
      </c>
      <c r="BO43" s="1">
        <f t="shared" si="52"/>
        <v>7</v>
      </c>
      <c r="BP43" s="1">
        <f t="shared" si="52"/>
        <v>6</v>
      </c>
      <c r="BQ43" s="1">
        <f t="shared" si="52"/>
        <v>1</v>
      </c>
      <c r="BR43" s="1">
        <f t="shared" si="52"/>
        <v>5</v>
      </c>
      <c r="BS43" s="1">
        <f t="shared" si="52"/>
        <v>3</v>
      </c>
      <c r="BT43" s="1">
        <f t="shared" si="52"/>
        <v>5</v>
      </c>
      <c r="BU43" s="1">
        <f t="shared" si="52"/>
        <v>6</v>
      </c>
      <c r="BV43" s="1">
        <f t="shared" si="52"/>
        <v>7</v>
      </c>
      <c r="BW43" s="4"/>
      <c r="BX43" s="4">
        <f t="shared" ref="BX43:BX48" si="53">SUM(BC43:BV43)</f>
        <v>96</v>
      </c>
      <c r="BY43" s="4"/>
    </row>
    <row r="44" spans="2:78" x14ac:dyDescent="0.3">
      <c r="AA44" s="30" t="s">
        <v>32</v>
      </c>
      <c r="AB44" s="4">
        <f>COUNTIF(AB3:AB40,"=s")</f>
        <v>18</v>
      </c>
      <c r="AC44" s="4">
        <f t="shared" ref="AC44:AU44" si="54">COUNTIF(AC3:AC40,"=s")</f>
        <v>16</v>
      </c>
      <c r="AD44" s="4">
        <f t="shared" si="54"/>
        <v>15</v>
      </c>
      <c r="AE44" s="4">
        <f t="shared" si="54"/>
        <v>12</v>
      </c>
      <c r="AF44" s="4">
        <f t="shared" si="54"/>
        <v>17</v>
      </c>
      <c r="AG44" s="4">
        <f t="shared" si="54"/>
        <v>10</v>
      </c>
      <c r="AH44" s="4">
        <f t="shared" si="54"/>
        <v>16</v>
      </c>
      <c r="AI44" s="4">
        <f t="shared" si="54"/>
        <v>16</v>
      </c>
      <c r="AJ44" s="4">
        <f t="shared" si="54"/>
        <v>5</v>
      </c>
      <c r="AK44" s="4">
        <f t="shared" si="54"/>
        <v>13</v>
      </c>
      <c r="AL44" s="4">
        <f t="shared" si="54"/>
        <v>8</v>
      </c>
      <c r="AM44" s="4">
        <f t="shared" si="54"/>
        <v>6</v>
      </c>
      <c r="AN44" s="4">
        <f t="shared" si="54"/>
        <v>18</v>
      </c>
      <c r="AO44" s="4">
        <f t="shared" si="54"/>
        <v>15</v>
      </c>
      <c r="AP44" s="4">
        <f t="shared" si="54"/>
        <v>28</v>
      </c>
      <c r="AQ44" s="4">
        <f t="shared" si="54"/>
        <v>12</v>
      </c>
      <c r="AR44" s="4">
        <f t="shared" si="54"/>
        <v>17</v>
      </c>
      <c r="AS44" s="4">
        <f t="shared" si="54"/>
        <v>20</v>
      </c>
      <c r="AT44" s="4">
        <f t="shared" si="54"/>
        <v>14</v>
      </c>
      <c r="AU44" s="4">
        <f t="shared" si="54"/>
        <v>8</v>
      </c>
      <c r="AV44" s="4"/>
      <c r="AW44" s="4">
        <f t="shared" si="50"/>
        <v>284</v>
      </c>
      <c r="AX44" s="4"/>
      <c r="AY44" s="4"/>
      <c r="AZ44" s="4"/>
      <c r="BB44" s="30" t="s">
        <v>21</v>
      </c>
      <c r="BC44" s="1">
        <f>COUNTIF(BC3:BC40,"=1s")</f>
        <v>7</v>
      </c>
      <c r="BD44" s="1">
        <f t="shared" ref="BD44" si="55">COUNTIF(BD3:BD40,"=1s")</f>
        <v>5</v>
      </c>
      <c r="BE44" s="1">
        <f t="shared" ref="BE44:BV44" si="56">COUNTIF(BE3:BE40,"=1s")</f>
        <v>7</v>
      </c>
      <c r="BF44" s="1">
        <f t="shared" si="56"/>
        <v>3</v>
      </c>
      <c r="BG44" s="1">
        <f t="shared" si="56"/>
        <v>5</v>
      </c>
      <c r="BH44" s="1">
        <f t="shared" si="56"/>
        <v>2</v>
      </c>
      <c r="BI44" s="1">
        <f t="shared" si="56"/>
        <v>7</v>
      </c>
      <c r="BJ44" s="1">
        <f t="shared" si="56"/>
        <v>7</v>
      </c>
      <c r="BK44" s="1">
        <f t="shared" si="56"/>
        <v>2</v>
      </c>
      <c r="BL44" s="1">
        <f t="shared" si="56"/>
        <v>4</v>
      </c>
      <c r="BM44" s="1">
        <f t="shared" si="56"/>
        <v>4</v>
      </c>
      <c r="BN44" s="1">
        <f t="shared" si="56"/>
        <v>1</v>
      </c>
      <c r="BO44" s="1">
        <f t="shared" si="56"/>
        <v>7</v>
      </c>
      <c r="BP44" s="1">
        <f t="shared" si="56"/>
        <v>4</v>
      </c>
      <c r="BQ44" s="1">
        <f t="shared" si="56"/>
        <v>14</v>
      </c>
      <c r="BR44" s="1">
        <f t="shared" si="56"/>
        <v>4</v>
      </c>
      <c r="BS44" s="1">
        <f t="shared" si="56"/>
        <v>8</v>
      </c>
      <c r="BT44" s="1">
        <f t="shared" si="56"/>
        <v>8</v>
      </c>
      <c r="BU44" s="1">
        <f t="shared" si="56"/>
        <v>7</v>
      </c>
      <c r="BV44" s="1">
        <f t="shared" si="56"/>
        <v>1</v>
      </c>
      <c r="BW44" s="4"/>
      <c r="BX44" s="4">
        <f t="shared" si="53"/>
        <v>107</v>
      </c>
      <c r="BY44" s="4"/>
    </row>
    <row r="45" spans="2:78" x14ac:dyDescent="0.3">
      <c r="BX45" s="4"/>
    </row>
    <row r="46" spans="2:78" x14ac:dyDescent="0.3">
      <c r="BB46" s="30" t="s">
        <v>23</v>
      </c>
      <c r="BC46" s="1">
        <f>COUNTIF(BC3:BC40,"=0v")</f>
        <v>5</v>
      </c>
      <c r="BD46" s="1">
        <f t="shared" ref="BD46:BV46" si="57">COUNTIF(BD3:BD40,"=0v")</f>
        <v>5</v>
      </c>
      <c r="BE46" s="1">
        <f t="shared" si="57"/>
        <v>4</v>
      </c>
      <c r="BF46" s="1">
        <f t="shared" si="57"/>
        <v>3</v>
      </c>
      <c r="BG46" s="1">
        <f t="shared" si="57"/>
        <v>6</v>
      </c>
      <c r="BH46" s="1">
        <f t="shared" si="57"/>
        <v>8</v>
      </c>
      <c r="BI46" s="1">
        <f t="shared" si="57"/>
        <v>3</v>
      </c>
      <c r="BJ46" s="1">
        <f t="shared" si="57"/>
        <v>8</v>
      </c>
      <c r="BK46" s="1">
        <f t="shared" si="57"/>
        <v>13</v>
      </c>
      <c r="BL46" s="1">
        <f t="shared" si="57"/>
        <v>5</v>
      </c>
      <c r="BM46" s="1">
        <f t="shared" si="57"/>
        <v>8</v>
      </c>
      <c r="BN46" s="1">
        <f t="shared" si="57"/>
        <v>9</v>
      </c>
      <c r="BO46" s="1">
        <f t="shared" si="57"/>
        <v>1</v>
      </c>
      <c r="BP46" s="1">
        <f t="shared" si="57"/>
        <v>4</v>
      </c>
      <c r="BQ46" s="1">
        <f t="shared" si="57"/>
        <v>2</v>
      </c>
      <c r="BR46" s="1">
        <f t="shared" si="57"/>
        <v>8</v>
      </c>
      <c r="BS46" s="1">
        <f t="shared" si="57"/>
        <v>3</v>
      </c>
      <c r="BT46" s="1">
        <f t="shared" si="57"/>
        <v>3</v>
      </c>
      <c r="BU46" s="1">
        <f t="shared" si="57"/>
        <v>2</v>
      </c>
      <c r="BV46" s="1">
        <f t="shared" si="57"/>
        <v>7</v>
      </c>
      <c r="BX46" s="4">
        <f t="shared" si="53"/>
        <v>107</v>
      </c>
    </row>
    <row r="47" spans="2:78" x14ac:dyDescent="0.3">
      <c r="BB47" s="30" t="s">
        <v>24</v>
      </c>
      <c r="BC47" s="1">
        <f>COUNTIF(BC3:BC40,"=0p")</f>
        <v>3</v>
      </c>
      <c r="BD47" s="1">
        <f t="shared" ref="BD47:BV47" si="58">COUNTIF(BD3:BD40,"=0p")</f>
        <v>3</v>
      </c>
      <c r="BE47" s="1">
        <f t="shared" si="58"/>
        <v>7</v>
      </c>
      <c r="BF47" s="1">
        <f t="shared" si="58"/>
        <v>7</v>
      </c>
      <c r="BG47" s="1">
        <f t="shared" si="58"/>
        <v>1</v>
      </c>
      <c r="BH47" s="1">
        <f t="shared" si="58"/>
        <v>3</v>
      </c>
      <c r="BI47" s="1">
        <f t="shared" si="58"/>
        <v>7</v>
      </c>
      <c r="BJ47" s="1">
        <f t="shared" si="58"/>
        <v>2</v>
      </c>
      <c r="BK47" s="1">
        <f t="shared" si="58"/>
        <v>3</v>
      </c>
      <c r="BL47" s="1">
        <f t="shared" si="58"/>
        <v>5</v>
      </c>
      <c r="BM47" s="1">
        <f t="shared" si="58"/>
        <v>7</v>
      </c>
      <c r="BN47" s="1">
        <f t="shared" si="58"/>
        <v>5</v>
      </c>
      <c r="BO47" s="1">
        <f t="shared" si="58"/>
        <v>7</v>
      </c>
      <c r="BP47" s="1">
        <f t="shared" si="58"/>
        <v>4</v>
      </c>
      <c r="BQ47" s="1">
        <f t="shared" si="58"/>
        <v>3</v>
      </c>
      <c r="BR47" s="1">
        <f t="shared" si="58"/>
        <v>3</v>
      </c>
      <c r="BS47" s="1">
        <f t="shared" si="58"/>
        <v>7</v>
      </c>
      <c r="BT47" s="1">
        <f t="shared" si="58"/>
        <v>4</v>
      </c>
      <c r="BU47" s="1">
        <f t="shared" si="58"/>
        <v>10</v>
      </c>
      <c r="BV47" s="1">
        <f t="shared" si="58"/>
        <v>5</v>
      </c>
      <c r="BX47" s="4">
        <f t="shared" si="53"/>
        <v>96</v>
      </c>
    </row>
    <row r="48" spans="2:78" x14ac:dyDescent="0.3">
      <c r="BB48" s="30" t="s">
        <v>25</v>
      </c>
      <c r="BC48" s="1">
        <f>COUNTIF(BC3:BC40,"=0s")</f>
        <v>11</v>
      </c>
      <c r="BD48" s="1">
        <f t="shared" ref="BD48:BV48" si="59">COUNTIF(BD3:BD40,"=0s")</f>
        <v>11</v>
      </c>
      <c r="BE48" s="1">
        <f t="shared" si="59"/>
        <v>8</v>
      </c>
      <c r="BF48" s="1">
        <f t="shared" si="59"/>
        <v>9</v>
      </c>
      <c r="BG48" s="1">
        <f t="shared" si="59"/>
        <v>12</v>
      </c>
      <c r="BH48" s="1">
        <f t="shared" si="59"/>
        <v>8</v>
      </c>
      <c r="BI48" s="1">
        <f t="shared" si="59"/>
        <v>9</v>
      </c>
      <c r="BJ48" s="1">
        <f t="shared" si="59"/>
        <v>9</v>
      </c>
      <c r="BK48" s="1">
        <f t="shared" si="59"/>
        <v>3</v>
      </c>
      <c r="BL48" s="1">
        <f t="shared" si="59"/>
        <v>9</v>
      </c>
      <c r="BM48" s="1">
        <f t="shared" si="59"/>
        <v>4</v>
      </c>
      <c r="BN48" s="1">
        <f t="shared" si="59"/>
        <v>5</v>
      </c>
      <c r="BO48" s="1">
        <f t="shared" si="59"/>
        <v>11</v>
      </c>
      <c r="BP48" s="1">
        <f t="shared" si="59"/>
        <v>11</v>
      </c>
      <c r="BQ48" s="1">
        <f t="shared" si="59"/>
        <v>14</v>
      </c>
      <c r="BR48" s="1">
        <f t="shared" si="59"/>
        <v>8</v>
      </c>
      <c r="BS48" s="1">
        <f t="shared" si="59"/>
        <v>9</v>
      </c>
      <c r="BT48" s="1">
        <f t="shared" si="59"/>
        <v>12</v>
      </c>
      <c r="BU48" s="1">
        <f t="shared" si="59"/>
        <v>7</v>
      </c>
      <c r="BV48" s="1">
        <f t="shared" si="59"/>
        <v>7</v>
      </c>
      <c r="BX48" s="4">
        <f t="shared" si="53"/>
        <v>177</v>
      </c>
    </row>
    <row r="49" spans="28:47" x14ac:dyDescent="0.3"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</row>
    <row r="50" spans="28:47" x14ac:dyDescent="0.3"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</row>
    <row r="51" spans="28:47" x14ac:dyDescent="0.3"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</row>
  </sheetData>
  <conditionalFormatting sqref="C3:V40">
    <cfRule type="cellIs" dxfId="6" priority="10" operator="equal">
      <formula>1</formula>
    </cfRule>
  </conditionalFormatting>
  <conditionalFormatting sqref="AU3:AU40">
    <cfRule type="cellIs" dxfId="5" priority="7" operator="equal">
      <formula>"s"</formula>
    </cfRule>
    <cfRule type="cellIs" dxfId="4" priority="8" operator="equal">
      <formula>"p"</formula>
    </cfRule>
    <cfRule type="cellIs" dxfId="3" priority="9" operator="equal">
      <formula>"v"</formula>
    </cfRule>
  </conditionalFormatting>
  <conditionalFormatting sqref="AB3:AT40">
    <cfRule type="cellIs" dxfId="2" priority="1" operator="equal">
      <formula>"s"</formula>
    </cfRule>
    <cfRule type="cellIs" dxfId="1" priority="2" operator="equal">
      <formula>"p"</formula>
    </cfRule>
    <cfRule type="cellIs" dxfId="0" priority="3" operator="equal">
      <formula>"v"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ordine conf</vt:lpstr>
      <vt:lpstr>ordine tot</vt:lpstr>
      <vt:lpstr>incroci</vt:lpstr>
      <vt:lpstr>portieri</vt:lpstr>
      <vt:lpstr>squadre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2012-07-21T16:45:37Z</dcterms:created>
  <dcterms:modified xsi:type="dcterms:W3CDTF">2013-08-16T10:27:51Z</dcterms:modified>
</cp:coreProperties>
</file>