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225" windowWidth="16260" windowHeight="5655" tabRatio="844"/>
  </bookViews>
  <sheets>
    <sheet name="DB 2013-2014" sheetId="34" r:id="rId1"/>
    <sheet name="Cart" sheetId="33" r:id="rId2"/>
    <sheet name="Rig" sheetId="28" r:id="rId3"/>
    <sheet name="Ass" sheetId="19" r:id="rId4"/>
    <sheet name="ass conf" sheetId="20" r:id="rId5"/>
    <sheet name="C gol" sheetId="18" r:id="rId6"/>
    <sheet name="A gol" sheetId="5" r:id="rId7"/>
  </sheets>
  <definedNames>
    <definedName name="_xlnm._FilterDatabase" localSheetId="6" hidden="1">'A gol'!$G$2:$K$43</definedName>
    <definedName name="_xlnm._FilterDatabase" localSheetId="5" hidden="1">'C gol'!$G$2:$K$30</definedName>
    <definedName name="_xlnm._FilterDatabase" localSheetId="1" hidden="1">Cart!$P$2:$U$40</definedName>
    <definedName name="_xlnm._FilterDatabase" localSheetId="0" hidden="1">'DB 2013-2014'!$A$1:$R$544</definedName>
    <definedName name="_xlnm._FilterDatabase" localSheetId="2" hidden="1">Rig!$B$17:$M$17</definedName>
  </definedNames>
  <calcPr calcId="145621"/>
</workbook>
</file>

<file path=xl/calcChain.xml><?xml version="1.0" encoding="utf-8"?>
<calcChain xmlns="http://schemas.openxmlformats.org/spreadsheetml/2006/main">
  <c r="D5" i="20" l="1"/>
  <c r="F5" i="20"/>
  <c r="H5" i="20"/>
  <c r="J5" i="20"/>
  <c r="D17" i="20"/>
  <c r="D14" i="20"/>
  <c r="D11" i="20"/>
  <c r="C20" i="20"/>
  <c r="Q20" i="33"/>
  <c r="Q32" i="33"/>
  <c r="Q39" i="33"/>
  <c r="Q4" i="33"/>
  <c r="Q15" i="33"/>
  <c r="Q6" i="33"/>
  <c r="Q21" i="33"/>
  <c r="Q33" i="33"/>
  <c r="Q3" i="33"/>
  <c r="Q16" i="33"/>
  <c r="Q23" i="33"/>
  <c r="Q31" i="33"/>
  <c r="Q38" i="33"/>
  <c r="Q28" i="33"/>
  <c r="Q34" i="33"/>
  <c r="Q17" i="33"/>
  <c r="Q40" i="33"/>
  <c r="Q22" i="33"/>
  <c r="Q29" i="33"/>
  <c r="Q30" i="33"/>
  <c r="Q7" i="33"/>
  <c r="Q27" i="33"/>
  <c r="Q35" i="33"/>
  <c r="Q36" i="33"/>
  <c r="Q11" i="33"/>
  <c r="Q18" i="33"/>
  <c r="Q8" i="33"/>
  <c r="Q13" i="33"/>
  <c r="Q26" i="33"/>
  <c r="Q14" i="33"/>
  <c r="Q24" i="33"/>
  <c r="Q25" i="33"/>
  <c r="Q5" i="33"/>
  <c r="Q12" i="33"/>
  <c r="Q10" i="33"/>
  <c r="Q9" i="33"/>
  <c r="Q37" i="33"/>
  <c r="Q19" i="33"/>
  <c r="J28" i="33"/>
  <c r="J16" i="33"/>
  <c r="J7" i="33"/>
  <c r="J8" i="33"/>
  <c r="J11" i="33"/>
  <c r="J23" i="33"/>
  <c r="J24" i="33"/>
  <c r="J39" i="33"/>
  <c r="J13" i="33"/>
  <c r="J17" i="33"/>
  <c r="J18" i="33"/>
  <c r="J19" i="33"/>
  <c r="J37" i="33"/>
  <c r="J38" i="33"/>
  <c r="J4" i="33"/>
  <c r="J12" i="33"/>
  <c r="J27" i="33"/>
  <c r="J34" i="33"/>
  <c r="J10" i="33"/>
  <c r="J22" i="33"/>
  <c r="J32" i="33"/>
  <c r="J5" i="33"/>
  <c r="J14" i="33"/>
  <c r="J15" i="33"/>
  <c r="J30" i="33"/>
  <c r="J20" i="33"/>
  <c r="J26" i="33"/>
  <c r="J35" i="33"/>
  <c r="J36" i="33"/>
  <c r="J25" i="33"/>
  <c r="J33" i="33"/>
  <c r="J21" i="33"/>
  <c r="J9" i="33"/>
  <c r="J31" i="33"/>
  <c r="J3" i="33"/>
  <c r="J6" i="33"/>
  <c r="J29" i="33"/>
  <c r="C4" i="33" l="1"/>
  <c r="C5" i="33"/>
  <c r="C6" i="33"/>
  <c r="C7" i="33"/>
  <c r="C8" i="33"/>
  <c r="C9" i="33"/>
  <c r="C10" i="33"/>
  <c r="C11" i="33"/>
  <c r="C12" i="33"/>
  <c r="C13" i="33"/>
  <c r="C14" i="33"/>
  <c r="C15" i="33"/>
  <c r="C16" i="33"/>
  <c r="C17" i="33"/>
  <c r="C3" i="33"/>
  <c r="C15" i="28"/>
  <c r="C4" i="28"/>
  <c r="G7" i="33"/>
  <c r="F7" i="33"/>
  <c r="D7" i="33"/>
  <c r="G3" i="33"/>
  <c r="F3" i="33"/>
  <c r="D3" i="33"/>
  <c r="G14" i="33"/>
  <c r="F14" i="33"/>
  <c r="D14" i="33"/>
  <c r="G11" i="33"/>
  <c r="F11" i="33"/>
  <c r="D11" i="33"/>
  <c r="G6" i="33"/>
  <c r="F6" i="33"/>
  <c r="D6" i="33"/>
  <c r="G12" i="33"/>
  <c r="F12" i="33"/>
  <c r="D12" i="33"/>
  <c r="G15" i="33"/>
  <c r="F15" i="33"/>
  <c r="D15" i="33"/>
  <c r="G13" i="33"/>
  <c r="F13" i="33"/>
  <c r="D13" i="33"/>
  <c r="G10" i="33"/>
  <c r="F10" i="33"/>
  <c r="D10" i="33"/>
  <c r="G9" i="33"/>
  <c r="F9" i="33"/>
  <c r="D9" i="33"/>
  <c r="G17" i="33"/>
  <c r="F17" i="33"/>
  <c r="D17" i="33"/>
  <c r="G8" i="33"/>
  <c r="F8" i="33"/>
  <c r="D8" i="33"/>
  <c r="G4" i="33"/>
  <c r="F4" i="33"/>
  <c r="D4" i="33"/>
  <c r="G5" i="33"/>
  <c r="F5" i="33"/>
  <c r="D5" i="33"/>
  <c r="G16" i="33"/>
  <c r="F16" i="33"/>
  <c r="D16" i="33"/>
  <c r="N7" i="33"/>
  <c r="M7" i="33"/>
  <c r="K7" i="33"/>
  <c r="N22" i="33"/>
  <c r="M22" i="33"/>
  <c r="K22" i="33"/>
  <c r="N31" i="33"/>
  <c r="M31" i="33"/>
  <c r="K31" i="33"/>
  <c r="N36" i="33"/>
  <c r="M36" i="33"/>
  <c r="K36" i="33"/>
  <c r="N8" i="33"/>
  <c r="M8" i="33"/>
  <c r="K8" i="33"/>
  <c r="N28" i="33"/>
  <c r="M28" i="33"/>
  <c r="K28" i="33"/>
  <c r="N30" i="33"/>
  <c r="M30" i="33"/>
  <c r="K30" i="33"/>
  <c r="N3" i="33"/>
  <c r="M3" i="33"/>
  <c r="K3" i="33"/>
  <c r="N9" i="33"/>
  <c r="M9" i="33"/>
  <c r="K9" i="33"/>
  <c r="N29" i="33"/>
  <c r="M29" i="33"/>
  <c r="K29" i="33"/>
  <c r="N26" i="33"/>
  <c r="M26" i="33"/>
  <c r="K26" i="33"/>
  <c r="N16" i="33"/>
  <c r="M16" i="33"/>
  <c r="K16" i="33"/>
  <c r="N32" i="33"/>
  <c r="M32" i="33"/>
  <c r="K32" i="33"/>
  <c r="N24" i="33"/>
  <c r="M24" i="33"/>
  <c r="K24" i="33"/>
  <c r="N15" i="33"/>
  <c r="M15" i="33"/>
  <c r="K15" i="33"/>
  <c r="N10" i="33"/>
  <c r="M10" i="33"/>
  <c r="K10" i="33"/>
  <c r="N35" i="33"/>
  <c r="M35" i="33"/>
  <c r="K35" i="33"/>
  <c r="N20" i="33"/>
  <c r="M20" i="33"/>
  <c r="K20" i="33"/>
  <c r="N18" i="33"/>
  <c r="M18" i="33"/>
  <c r="K18" i="33"/>
  <c r="N5" i="33"/>
  <c r="M5" i="33"/>
  <c r="K5" i="33"/>
  <c r="N39" i="33"/>
  <c r="M39" i="33"/>
  <c r="K39" i="33"/>
  <c r="N13" i="33"/>
  <c r="M13" i="33"/>
  <c r="K13" i="33"/>
  <c r="N27" i="33"/>
  <c r="M27" i="33"/>
  <c r="K27" i="33"/>
  <c r="N12" i="33"/>
  <c r="M12" i="33"/>
  <c r="K12" i="33"/>
  <c r="N6" i="33"/>
  <c r="M6" i="33"/>
  <c r="K6" i="33"/>
  <c r="N23" i="33"/>
  <c r="M23" i="33"/>
  <c r="K23" i="33"/>
  <c r="N17" i="33"/>
  <c r="M17" i="33"/>
  <c r="K17" i="33"/>
  <c r="N33" i="33"/>
  <c r="M33" i="33"/>
  <c r="K33" i="33"/>
  <c r="N4" i="33"/>
  <c r="M4" i="33"/>
  <c r="K4" i="33"/>
  <c r="N11" i="33"/>
  <c r="M11" i="33"/>
  <c r="K11" i="33"/>
  <c r="N19" i="33"/>
  <c r="M19" i="33"/>
  <c r="K19" i="33"/>
  <c r="N37" i="33"/>
  <c r="M37" i="33"/>
  <c r="K37" i="33"/>
  <c r="N25" i="33"/>
  <c r="M25" i="33"/>
  <c r="K25" i="33"/>
  <c r="N21" i="33"/>
  <c r="M21" i="33"/>
  <c r="K21" i="33"/>
  <c r="N14" i="33"/>
  <c r="M14" i="33"/>
  <c r="K14" i="33"/>
  <c r="N34" i="33"/>
  <c r="M34" i="33"/>
  <c r="K34" i="33"/>
  <c r="N38" i="33"/>
  <c r="M38" i="33"/>
  <c r="K38" i="33"/>
  <c r="U13" i="33"/>
  <c r="T13" i="33"/>
  <c r="R13" i="33"/>
  <c r="U17" i="33"/>
  <c r="T17" i="33"/>
  <c r="R17" i="33"/>
  <c r="U25" i="33"/>
  <c r="T25" i="33"/>
  <c r="R25" i="33"/>
  <c r="U20" i="33"/>
  <c r="T20" i="33"/>
  <c r="R20" i="33"/>
  <c r="U6" i="33"/>
  <c r="T6" i="33"/>
  <c r="R6" i="33"/>
  <c r="U22" i="33"/>
  <c r="T22" i="33"/>
  <c r="R22" i="33"/>
  <c r="U8" i="33"/>
  <c r="T8" i="33"/>
  <c r="R8" i="33"/>
  <c r="U29" i="33"/>
  <c r="T29" i="33"/>
  <c r="R29" i="33"/>
  <c r="U11" i="33"/>
  <c r="T11" i="33"/>
  <c r="R11" i="33"/>
  <c r="U12" i="33"/>
  <c r="T12" i="33"/>
  <c r="R12" i="33"/>
  <c r="U21" i="33"/>
  <c r="T21" i="33"/>
  <c r="R21" i="33"/>
  <c r="U38" i="33"/>
  <c r="T38" i="33"/>
  <c r="R38" i="33"/>
  <c r="U37" i="33"/>
  <c r="T37" i="33"/>
  <c r="R37" i="33"/>
  <c r="U18" i="33"/>
  <c r="T18" i="33"/>
  <c r="R18" i="33"/>
  <c r="U24" i="33"/>
  <c r="T24" i="33"/>
  <c r="R24" i="33"/>
  <c r="U40" i="33"/>
  <c r="T40" i="33"/>
  <c r="R40" i="33"/>
  <c r="U4" i="33"/>
  <c r="T4" i="33"/>
  <c r="R4" i="33"/>
  <c r="U30" i="33"/>
  <c r="T30" i="33"/>
  <c r="R30" i="33"/>
  <c r="U31" i="33"/>
  <c r="T31" i="33"/>
  <c r="R31" i="33"/>
  <c r="U36" i="33"/>
  <c r="T36" i="33"/>
  <c r="R36" i="33"/>
  <c r="U15" i="33"/>
  <c r="T15" i="33"/>
  <c r="R15" i="33"/>
  <c r="U16" i="33"/>
  <c r="T16" i="33"/>
  <c r="R16" i="33"/>
  <c r="U23" i="33"/>
  <c r="T23" i="33"/>
  <c r="R23" i="33"/>
  <c r="U27" i="33"/>
  <c r="T27" i="33"/>
  <c r="R27" i="33"/>
  <c r="U28" i="33"/>
  <c r="T28" i="33"/>
  <c r="R28" i="33"/>
  <c r="U7" i="33"/>
  <c r="T7" i="33"/>
  <c r="R7" i="33"/>
  <c r="U9" i="33"/>
  <c r="T9" i="33"/>
  <c r="R9" i="33"/>
  <c r="U26" i="33"/>
  <c r="T26" i="33"/>
  <c r="R26" i="33"/>
  <c r="U39" i="33"/>
  <c r="T39" i="33"/>
  <c r="R39" i="33"/>
  <c r="U35" i="33"/>
  <c r="T35" i="33"/>
  <c r="R35" i="33"/>
  <c r="U3" i="33"/>
  <c r="T3" i="33"/>
  <c r="R3" i="33"/>
  <c r="U32" i="33"/>
  <c r="T32" i="33"/>
  <c r="R32" i="33"/>
  <c r="U19" i="33"/>
  <c r="T19" i="33"/>
  <c r="R19" i="33"/>
  <c r="U5" i="33"/>
  <c r="T5" i="33"/>
  <c r="R5" i="33"/>
  <c r="U10" i="33"/>
  <c r="T10" i="33"/>
  <c r="R10" i="33"/>
  <c r="U34" i="33"/>
  <c r="T34" i="33"/>
  <c r="R34" i="33"/>
  <c r="U33" i="33"/>
  <c r="T33" i="33"/>
  <c r="R33" i="33"/>
  <c r="U14" i="33"/>
  <c r="T14" i="33"/>
  <c r="R14" i="33"/>
  <c r="S26" i="33" l="1"/>
  <c r="S20" i="33"/>
  <c r="S17" i="33"/>
  <c r="S13" i="33"/>
  <c r="S21" i="33"/>
  <c r="S11" i="33"/>
  <c r="S14" i="33"/>
  <c r="S5" i="33"/>
  <c r="S3" i="33"/>
  <c r="S39" i="33"/>
  <c r="S9" i="33"/>
  <c r="S27" i="33"/>
  <c r="S36" i="33"/>
  <c r="S31" i="33"/>
  <c r="S30" i="33"/>
  <c r="S12" i="33"/>
  <c r="S8" i="33"/>
  <c r="S33" i="33"/>
  <c r="S34" i="33"/>
  <c r="S10" i="33"/>
  <c r="S19" i="33"/>
  <c r="S35" i="33"/>
  <c r="S28" i="33"/>
  <c r="S23" i="33"/>
  <c r="S16" i="33"/>
  <c r="S15" i="33"/>
  <c r="S4" i="33"/>
  <c r="S40" i="33"/>
  <c r="S18" i="33"/>
  <c r="S37" i="33"/>
  <c r="S38" i="33"/>
  <c r="S29" i="33"/>
  <c r="S25" i="33"/>
  <c r="S24" i="33"/>
  <c r="S22" i="33"/>
  <c r="S6" i="33"/>
  <c r="S32" i="33"/>
  <c r="S7" i="33"/>
  <c r="L38" i="33"/>
  <c r="L19" i="33"/>
  <c r="L27" i="33"/>
  <c r="L24" i="33"/>
  <c r="L16" i="33"/>
  <c r="L30" i="33"/>
  <c r="L8" i="33"/>
  <c r="L31" i="33"/>
  <c r="L14" i="33"/>
  <c r="L25" i="33"/>
  <c r="L4" i="33"/>
  <c r="L23" i="33"/>
  <c r="L6" i="33"/>
  <c r="L12" i="33"/>
  <c r="L32" i="33"/>
  <c r="L29" i="33"/>
  <c r="L3" i="33"/>
  <c r="L36" i="33"/>
  <c r="L34" i="33"/>
  <c r="L17" i="33"/>
  <c r="L13" i="33"/>
  <c r="L39" i="33"/>
  <c r="L20" i="33"/>
  <c r="L10" i="33"/>
  <c r="L9" i="33"/>
  <c r="L28" i="33"/>
  <c r="L21" i="33"/>
  <c r="L37" i="33"/>
  <c r="L11" i="33"/>
  <c r="L33" i="33"/>
  <c r="L5" i="33"/>
  <c r="L18" i="33"/>
  <c r="L35" i="33"/>
  <c r="L15" i="33"/>
  <c r="L26" i="33"/>
  <c r="L22" i="33"/>
  <c r="L7" i="33"/>
  <c r="E8" i="33"/>
  <c r="E3" i="33"/>
  <c r="E16" i="33"/>
  <c r="E12" i="33"/>
  <c r="E17" i="33"/>
  <c r="E11" i="33"/>
  <c r="E7" i="33"/>
  <c r="E5" i="33"/>
  <c r="E15" i="33"/>
  <c r="E6" i="33"/>
  <c r="E14" i="33"/>
  <c r="E10" i="33"/>
  <c r="E4" i="33"/>
  <c r="E13" i="33"/>
  <c r="E9" i="33"/>
  <c r="F10" i="28" l="1"/>
  <c r="D10" i="28"/>
  <c r="E10" i="28"/>
  <c r="F15" i="28" l="1"/>
  <c r="E15" i="28"/>
  <c r="D15" i="28"/>
  <c r="E11" i="28"/>
  <c r="F11" i="28"/>
  <c r="D11" i="28"/>
  <c r="D3" i="28" l="1"/>
  <c r="F3" i="28"/>
  <c r="E3" i="28"/>
  <c r="D4" i="28" l="1"/>
  <c r="C5" i="28"/>
  <c r="D5" i="28"/>
  <c r="E5" i="28"/>
  <c r="E4" i="28"/>
  <c r="F4" i="28"/>
  <c r="E20" i="20" l="1"/>
  <c r="I20" i="20"/>
  <c r="G20" i="20"/>
  <c r="H17" i="20" l="1"/>
  <c r="H11" i="20"/>
  <c r="H14" i="20"/>
  <c r="J17" i="20"/>
  <c r="J14" i="20"/>
  <c r="J11" i="20"/>
  <c r="F14" i="20"/>
  <c r="F17" i="20"/>
  <c r="F11" i="20"/>
</calcChain>
</file>

<file path=xl/sharedStrings.xml><?xml version="1.0" encoding="utf-8"?>
<sst xmlns="http://schemas.openxmlformats.org/spreadsheetml/2006/main" count="2517" uniqueCount="821">
  <si>
    <t>Calciatore</t>
  </si>
  <si>
    <t>Borja Valero</t>
  </si>
  <si>
    <t>Hamsik</t>
  </si>
  <si>
    <t>Cuadrado</t>
  </si>
  <si>
    <t>Cerci</t>
  </si>
  <si>
    <t>Diamanti</t>
  </si>
  <si>
    <t>Marchisio</t>
  </si>
  <si>
    <t>Ljajic</t>
  </si>
  <si>
    <t>Pirlo</t>
  </si>
  <si>
    <t>Vidal</t>
  </si>
  <si>
    <t>Candreva</t>
  </si>
  <si>
    <t>Gomez</t>
  </si>
  <si>
    <t>Lodi</t>
  </si>
  <si>
    <t>Ledesma</t>
  </si>
  <si>
    <t>Bonaventura</t>
  </si>
  <si>
    <t>Cossu</t>
  </si>
  <si>
    <t>Castro</t>
  </si>
  <si>
    <t>Inler</t>
  </si>
  <si>
    <t>Aquilani</t>
  </si>
  <si>
    <t>Biabiany</t>
  </si>
  <si>
    <t>Giaccherini</t>
  </si>
  <si>
    <t>Barrientos</t>
  </si>
  <si>
    <t>Cigarini</t>
  </si>
  <si>
    <t>Kone</t>
  </si>
  <si>
    <t>Hernanes</t>
  </si>
  <si>
    <t>Lulic</t>
  </si>
  <si>
    <t>Lamela</t>
  </si>
  <si>
    <t>Pjanic</t>
  </si>
  <si>
    <t>Mauri</t>
  </si>
  <si>
    <t>Dzemaili</t>
  </si>
  <si>
    <t>Ilicic</t>
  </si>
  <si>
    <t>Cambiasso</t>
  </si>
  <si>
    <t>Jankovic</t>
  </si>
  <si>
    <t>Armero</t>
  </si>
  <si>
    <t>Totti</t>
  </si>
  <si>
    <t>Balotelli</t>
  </si>
  <si>
    <t>Cavani</t>
  </si>
  <si>
    <t>Di Natale</t>
  </si>
  <si>
    <t>El Shaarawy</t>
  </si>
  <si>
    <t>Sau</t>
  </si>
  <si>
    <t>Bergessio</t>
  </si>
  <si>
    <t>Eder</t>
  </si>
  <si>
    <t>Jovetic</t>
  </si>
  <si>
    <t>Pazzini</t>
  </si>
  <si>
    <t>Klose</t>
  </si>
  <si>
    <t>Cassano</t>
  </si>
  <si>
    <t>Borriello</t>
  </si>
  <si>
    <t>Miccoli</t>
  </si>
  <si>
    <t>Palacio</t>
  </si>
  <si>
    <t>Amauri</t>
  </si>
  <si>
    <t>Vucinic</t>
  </si>
  <si>
    <t>Matri</t>
  </si>
  <si>
    <t>Osvaldo</t>
  </si>
  <si>
    <t>Pandev</t>
  </si>
  <si>
    <t>Milito</t>
  </si>
  <si>
    <t>Denis</t>
  </si>
  <si>
    <t>Bianchi</t>
  </si>
  <si>
    <t>Gilardino</t>
  </si>
  <si>
    <t>Pinilla</t>
  </si>
  <si>
    <t>Giovinco</t>
  </si>
  <si>
    <t>Paloschi</t>
  </si>
  <si>
    <t>Icardi</t>
  </si>
  <si>
    <t>Destro</t>
  </si>
  <si>
    <t>Squadra</t>
  </si>
  <si>
    <t>Mil</t>
  </si>
  <si>
    <t>Nap</t>
  </si>
  <si>
    <t>Udi</t>
  </si>
  <si>
    <t>Rom</t>
  </si>
  <si>
    <t>Laz</t>
  </si>
  <si>
    <t>Int</t>
  </si>
  <si>
    <t>Cag</t>
  </si>
  <si>
    <t>Fio</t>
  </si>
  <si>
    <t>Cat</t>
  </si>
  <si>
    <t>Juv</t>
  </si>
  <si>
    <t>Sie</t>
  </si>
  <si>
    <t>Ata</t>
  </si>
  <si>
    <t>Gen</t>
  </si>
  <si>
    <t>Pal</t>
  </si>
  <si>
    <t>Par</t>
  </si>
  <si>
    <t>Chi</t>
  </si>
  <si>
    <t>Bol</t>
  </si>
  <si>
    <t>Sam</t>
  </si>
  <si>
    <t>Tor</t>
  </si>
  <si>
    <t>2012-2013</t>
  </si>
  <si>
    <t>2011-2012</t>
  </si>
  <si>
    <t>2010-2011</t>
  </si>
  <si>
    <t>Lec</t>
  </si>
  <si>
    <t>Ces</t>
  </si>
  <si>
    <t>Parolo</t>
  </si>
  <si>
    <t>Nocerino</t>
  </si>
  <si>
    <t>Valiani</t>
  </si>
  <si>
    <t>Munari</t>
  </si>
  <si>
    <t>Lazzari</t>
  </si>
  <si>
    <t>Robinho</t>
  </si>
  <si>
    <t>Pellissier</t>
  </si>
  <si>
    <t>Floro Flores</t>
  </si>
  <si>
    <t>Bre</t>
  </si>
  <si>
    <t>Calaio'</t>
  </si>
  <si>
    <t>Rigoni M.</t>
  </si>
  <si>
    <t>Brienza</t>
  </si>
  <si>
    <t>Moralez</t>
  </si>
  <si>
    <t>A</t>
  </si>
  <si>
    <t>D</t>
  </si>
  <si>
    <t>Balzaretti</t>
  </si>
  <si>
    <t>Maicon</t>
  </si>
  <si>
    <t>Pasqual</t>
  </si>
  <si>
    <t>Sanchez</t>
  </si>
  <si>
    <t>C</t>
  </si>
  <si>
    <t>Isla</t>
  </si>
  <si>
    <t>Pastore</t>
  </si>
  <si>
    <t>Jimenez</t>
  </si>
  <si>
    <t>Olivera</t>
  </si>
  <si>
    <t>Ramirez</t>
  </si>
  <si>
    <t>Pepe</t>
  </si>
  <si>
    <t>Krasic</t>
  </si>
  <si>
    <t>Eto'o</t>
  </si>
  <si>
    <t>Lavezzi</t>
  </si>
  <si>
    <t>Ibrahimovic</t>
  </si>
  <si>
    <t>Di Michele</t>
  </si>
  <si>
    <t>Zarate</t>
  </si>
  <si>
    <t>Di Vaio</t>
  </si>
  <si>
    <t>Pato</t>
  </si>
  <si>
    <t>Caracciolo</t>
  </si>
  <si>
    <t>GOL</t>
  </si>
  <si>
    <t>Rig</t>
  </si>
  <si>
    <t>&lt; 10</t>
  </si>
  <si>
    <t>Squad</t>
  </si>
  <si>
    <t>&lt; 6</t>
  </si>
  <si>
    <t>Nov</t>
  </si>
  <si>
    <t>Jovetic (cen)</t>
  </si>
  <si>
    <t>ASS</t>
  </si>
  <si>
    <t>&lt; 5</t>
  </si>
  <si>
    <t>Ruo</t>
  </si>
  <si>
    <t>Assist</t>
  </si>
  <si>
    <t>2011/12</t>
  </si>
  <si>
    <t>2010/11</t>
  </si>
  <si>
    <t>gol stagionali</t>
  </si>
  <si>
    <t>assist tot gazzetta</t>
  </si>
  <si>
    <t>assist totali</t>
  </si>
  <si>
    <t>Attaccanti</t>
  </si>
  <si>
    <t>Centrocampisti</t>
  </si>
  <si>
    <t>2012/13</t>
  </si>
  <si>
    <t>centro = + della metà degli assist</t>
  </si>
  <si>
    <t>attacco = - di un terzo degli assist</t>
  </si>
  <si>
    <t>gol tot in leggero aumento</t>
  </si>
  <si>
    <t>rigori</t>
  </si>
  <si>
    <t>11/12</t>
  </si>
  <si>
    <t>10/11</t>
  </si>
  <si>
    <t>inter</t>
  </si>
  <si>
    <t>catania</t>
  </si>
  <si>
    <t>milan</t>
  </si>
  <si>
    <t>napoli</t>
  </si>
  <si>
    <t>parma</t>
  </si>
  <si>
    <t>fiorentina</t>
  </si>
  <si>
    <t>lazio</t>
  </si>
  <si>
    <t>cagliari</t>
  </si>
  <si>
    <t>genoa</t>
  </si>
  <si>
    <t>udinese</t>
  </si>
  <si>
    <t>chievo</t>
  </si>
  <si>
    <t>roma</t>
  </si>
  <si>
    <t>palermo</t>
  </si>
  <si>
    <t>juventus</t>
  </si>
  <si>
    <t>bologna</t>
  </si>
  <si>
    <t>siena</t>
  </si>
  <si>
    <t>lecce</t>
  </si>
  <si>
    <t>cesena</t>
  </si>
  <si>
    <t>bari</t>
  </si>
  <si>
    <t>novara</t>
  </si>
  <si>
    <t>brescia</t>
  </si>
  <si>
    <t>sampdoria</t>
  </si>
  <si>
    <t>atalanta</t>
  </si>
  <si>
    <t>livorno</t>
  </si>
  <si>
    <t>totale</t>
  </si>
  <si>
    <t>gol totali</t>
  </si>
  <si>
    <t>% rigori*</t>
  </si>
  <si>
    <t>12/13</t>
  </si>
  <si>
    <t>torino</t>
  </si>
  <si>
    <t>pescara</t>
  </si>
  <si>
    <t>segnati</t>
  </si>
  <si>
    <t>sbagliati</t>
  </si>
  <si>
    <t>rig totali</t>
  </si>
  <si>
    <t>% segnati</t>
  </si>
  <si>
    <t>per squadra</t>
  </si>
  <si>
    <t>diff stagioni</t>
  </si>
  <si>
    <t>Tirati</t>
  </si>
  <si>
    <t>Segnat</t>
  </si>
  <si>
    <t>Alvarez</t>
  </si>
  <si>
    <t>Squadr</t>
  </si>
  <si>
    <t>Gare</t>
  </si>
  <si>
    <t>M/G</t>
  </si>
  <si>
    <t>Giall</t>
  </si>
  <si>
    <t>Ros</t>
  </si>
  <si>
    <t>2013-2014</t>
  </si>
  <si>
    <t>Giocatore</t>
  </si>
  <si>
    <t>Ruolo</t>
  </si>
  <si>
    <t>Presenze</t>
  </si>
  <si>
    <t>MV</t>
  </si>
  <si>
    <t>TotV</t>
  </si>
  <si>
    <t>FM</t>
  </si>
  <si>
    <t>TotF</t>
  </si>
  <si>
    <t>Gol</t>
  </si>
  <si>
    <t>Golsub</t>
  </si>
  <si>
    <t>Au</t>
  </si>
  <si>
    <t>As</t>
  </si>
  <si>
    <t>Gia</t>
  </si>
  <si>
    <t>Rig+</t>
  </si>
  <si>
    <t>Rig-</t>
  </si>
  <si>
    <t>Rigsub</t>
  </si>
  <si>
    <t>Rigpar</t>
  </si>
  <si>
    <t>ABBIATI</t>
  </si>
  <si>
    <t>P</t>
  </si>
  <si>
    <t>ADAN</t>
  </si>
  <si>
    <t>AGAZZI</t>
  </si>
  <si>
    <t>ALDEGANI</t>
  </si>
  <si>
    <t>AMELIA</t>
  </si>
  <si>
    <t>ANANIA</t>
  </si>
  <si>
    <t>ANDRADE</t>
  </si>
  <si>
    <t>verona</t>
  </si>
  <si>
    <t>ANDUJAR</t>
  </si>
  <si>
    <t>AVRAMOV</t>
  </si>
  <si>
    <t>BAJZA</t>
  </si>
  <si>
    <t>BARDI</t>
  </si>
  <si>
    <t>BERISHA</t>
  </si>
  <si>
    <t>BIZZARRI</t>
  </si>
  <si>
    <t>BRKIC</t>
  </si>
  <si>
    <t>BUFFON</t>
  </si>
  <si>
    <t>CARRIZO</t>
  </si>
  <si>
    <t>COLOMBO</t>
  </si>
  <si>
    <t>CONSIGLI</t>
  </si>
  <si>
    <t>CURCI</t>
  </si>
  <si>
    <t>DA COSTA</t>
  </si>
  <si>
    <t>DE SANCTIS</t>
  </si>
  <si>
    <t>DOBLAS</t>
  </si>
  <si>
    <t>FIORILLO</t>
  </si>
  <si>
    <t>FRISON</t>
  </si>
  <si>
    <t>GABRIEL</t>
  </si>
  <si>
    <t>GOMIS A.</t>
  </si>
  <si>
    <t>HANDANOVIC</t>
  </si>
  <si>
    <t>KELAVA</t>
  </si>
  <si>
    <t>LOBONT</t>
  </si>
  <si>
    <t>MARCHETTI</t>
  </si>
  <si>
    <t>MIRANTE</t>
  </si>
  <si>
    <t>NETO</t>
  </si>
  <si>
    <t>PADELLI D.</t>
  </si>
  <si>
    <t>PAVARINI</t>
  </si>
  <si>
    <t>PEGOLO</t>
  </si>
  <si>
    <t>sassuolo</t>
  </si>
  <si>
    <t>PERIN</t>
  </si>
  <si>
    <t>POMINI</t>
  </si>
  <si>
    <t>PUGGIONI</t>
  </si>
  <si>
    <t>RAFAEL C.</t>
  </si>
  <si>
    <t>RAFAEL D.A.</t>
  </si>
  <si>
    <t>REINA</t>
  </si>
  <si>
    <t>ROSATI</t>
  </si>
  <si>
    <t>RUBINHO</t>
  </si>
  <si>
    <t>SCUFFET</t>
  </si>
  <si>
    <t>SILVESTRI</t>
  </si>
  <si>
    <t>SKORUPSKI</t>
  </si>
  <si>
    <t>SPORTIELLO</t>
  </si>
  <si>
    <t>SQUIZZI</t>
  </si>
  <si>
    <t>STOJANOVIC</t>
  </si>
  <si>
    <t>STORARI</t>
  </si>
  <si>
    <t>ABATE</t>
  </si>
  <si>
    <t>ACERBI</t>
  </si>
  <si>
    <t>AGOSTINI</t>
  </si>
  <si>
    <t>ALBERTAZZI</t>
  </si>
  <si>
    <t>ALBIOL</t>
  </si>
  <si>
    <t>ALONSO</t>
  </si>
  <si>
    <t>ALVAREZ P.S.</t>
  </si>
  <si>
    <t>ANDREOLLI</t>
  </si>
  <si>
    <t>ANTEI</t>
  </si>
  <si>
    <t>ANTONELLI</t>
  </si>
  <si>
    <t>ANTONINI</t>
  </si>
  <si>
    <t>ANTONSSON</t>
  </si>
  <si>
    <t>ARIAUDO</t>
  </si>
  <si>
    <t>ARMERO</t>
  </si>
  <si>
    <t>ASTORI</t>
  </si>
  <si>
    <t>AVELAR</t>
  </si>
  <si>
    <t>BALZARETTI</t>
  </si>
  <si>
    <t>BARZAGLI</t>
  </si>
  <si>
    <t>BASTA</t>
  </si>
  <si>
    <t>BASTRINI</t>
  </si>
  <si>
    <t>BELLINI</t>
  </si>
  <si>
    <t>BELLUSCI</t>
  </si>
  <si>
    <t>BENALOUANE</t>
  </si>
  <si>
    <t>BENATIA</t>
  </si>
  <si>
    <t>BERARDI</t>
  </si>
  <si>
    <t>BERNARDINI</t>
  </si>
  <si>
    <t>BIANCHETTI</t>
  </si>
  <si>
    <t>BIANCO</t>
  </si>
  <si>
    <t>BIAVA</t>
  </si>
  <si>
    <t>BIRAGHI</t>
  </si>
  <si>
    <t>BONERA</t>
  </si>
  <si>
    <t>BONUCCI</t>
  </si>
  <si>
    <t>BOVO</t>
  </si>
  <si>
    <t>BRITOS</t>
  </si>
  <si>
    <t>BRIVIO</t>
  </si>
  <si>
    <t>BUBNJIC</t>
  </si>
  <si>
    <t>BURDISSO</t>
  </si>
  <si>
    <t>CACCIATORE</t>
  </si>
  <si>
    <t>CACERES P.</t>
  </si>
  <si>
    <t>CAMPAGNARO</t>
  </si>
  <si>
    <t>CANA</t>
  </si>
  <si>
    <t>CANINI</t>
  </si>
  <si>
    <t>CANNAVARO</t>
  </si>
  <si>
    <t>CAPUANO C.</t>
  </si>
  <si>
    <t>CASSANI</t>
  </si>
  <si>
    <t>CASTAN</t>
  </si>
  <si>
    <t>CASTELLINI</t>
  </si>
  <si>
    <t>CAVANDA</t>
  </si>
  <si>
    <t>CECCHERINI</t>
  </si>
  <si>
    <t>CECH</t>
  </si>
  <si>
    <t>CESAR</t>
  </si>
  <si>
    <t>CHERUBIN</t>
  </si>
  <si>
    <t>CHIELLINI</t>
  </si>
  <si>
    <t>CIANI M.</t>
  </si>
  <si>
    <t>CLAITON DOS SANTOS</t>
  </si>
  <si>
    <t>CODA</t>
  </si>
  <si>
    <t>COMPPER M.</t>
  </si>
  <si>
    <t>CONSTANT</t>
  </si>
  <si>
    <t>COSTA</t>
  </si>
  <si>
    <t>CRESPO</t>
  </si>
  <si>
    <t>DAINELLI</t>
  </si>
  <si>
    <t>D'AMBROSIO</t>
  </si>
  <si>
    <t>DANILO</t>
  </si>
  <si>
    <t>DARMIAN</t>
  </si>
  <si>
    <t>DE CEGLIE</t>
  </si>
  <si>
    <t>DE MAIO</t>
  </si>
  <si>
    <t>DE SCIGLIO</t>
  </si>
  <si>
    <t>DE SILVESTRI</t>
  </si>
  <si>
    <t>DEL FABRO</t>
  </si>
  <si>
    <t>BARRETO</t>
  </si>
  <si>
    <t>DIAKITE'</t>
  </si>
  <si>
    <t>DIAS</t>
  </si>
  <si>
    <t>DODO'</t>
  </si>
  <si>
    <t>DOMIZZI</t>
  </si>
  <si>
    <t>DOUGLAS SANTOS</t>
  </si>
  <si>
    <t>DRAME'</t>
  </si>
  <si>
    <t>EMERSON</t>
  </si>
  <si>
    <t>FELIPE</t>
  </si>
  <si>
    <t>FERNANDEZ F.</t>
  </si>
  <si>
    <t>FORNASIER</t>
  </si>
  <si>
    <t>FREY N.</t>
  </si>
  <si>
    <t>GABRIEL DA SILVA</t>
  </si>
  <si>
    <t>GAMBERINI</t>
  </si>
  <si>
    <t>GARICS</t>
  </si>
  <si>
    <t>GASTALDELLO</t>
  </si>
  <si>
    <t>GAZZOLA</t>
  </si>
  <si>
    <t>GEMITI</t>
  </si>
  <si>
    <t>GHOULAM</t>
  </si>
  <si>
    <t>GLIK</t>
  </si>
  <si>
    <t>GOBBI</t>
  </si>
  <si>
    <t>GONZALEZ ALEJ</t>
  </si>
  <si>
    <t>GYOMBER</t>
  </si>
  <si>
    <t>HEGAZY</t>
  </si>
  <si>
    <t>HENRIQUE</t>
  </si>
  <si>
    <t>HERTAUX</t>
  </si>
  <si>
    <t>IKONOMOU</t>
  </si>
  <si>
    <t>JEDVAJ</t>
  </si>
  <si>
    <t>JONATHAN</t>
  </si>
  <si>
    <t>JUAN</t>
  </si>
  <si>
    <t>KONKO</t>
  </si>
  <si>
    <t>LAMBRUGHI</t>
  </si>
  <si>
    <t>LEGROTTAGLIE</t>
  </si>
  <si>
    <t>LICHTSTEINER</t>
  </si>
  <si>
    <t>LONGHI</t>
  </si>
  <si>
    <t>LUCARELLI</t>
  </si>
  <si>
    <t>LUCCHINI</t>
  </si>
  <si>
    <t>MAGGIO</t>
  </si>
  <si>
    <t>MAICON</t>
  </si>
  <si>
    <t>MAIETTA</t>
  </si>
  <si>
    <t>MAKSIMOVIC</t>
  </si>
  <si>
    <t>MANFREDINI</t>
  </si>
  <si>
    <t>Mantovani</t>
  </si>
  <si>
    <t>MARCHESE</t>
  </si>
  <si>
    <t>MARQUES</t>
  </si>
  <si>
    <t>MARZORATI</t>
  </si>
  <si>
    <t>MASIELLO S.</t>
  </si>
  <si>
    <t>MBAYE</t>
  </si>
  <si>
    <t>MESBAH</t>
  </si>
  <si>
    <t>MESTO</t>
  </si>
  <si>
    <t>MEXES</t>
  </si>
  <si>
    <t>MOLINARO</t>
  </si>
  <si>
    <t>MONZON</t>
  </si>
  <si>
    <t>MORAS</t>
  </si>
  <si>
    <t>MORETTI</t>
  </si>
  <si>
    <t>MORLEO</t>
  </si>
  <si>
    <t>MOTTA</t>
  </si>
  <si>
    <t>MURRU</t>
  </si>
  <si>
    <t>MUSTAFI</t>
  </si>
  <si>
    <t>NAGATOMO</t>
  </si>
  <si>
    <t>NALDO</t>
  </si>
  <si>
    <t>NATALI</t>
  </si>
  <si>
    <t>NICA</t>
  </si>
  <si>
    <t>NOVARETTI</t>
  </si>
  <si>
    <t>OGBONNA</t>
  </si>
  <si>
    <t>PALETTA</t>
  </si>
  <si>
    <t>PALOMBO</t>
  </si>
  <si>
    <t>PAMIC</t>
  </si>
  <si>
    <t>PAPP</t>
  </si>
  <si>
    <t>PASQUAL</t>
  </si>
  <si>
    <t>PASQUALE</t>
  </si>
  <si>
    <t>PEDRO MENDES</t>
  </si>
  <si>
    <t>PELUSO</t>
  </si>
  <si>
    <t>PEREIRA A.</t>
  </si>
  <si>
    <t>PEREIRINHA</t>
  </si>
  <si>
    <t>PERICO</t>
  </si>
  <si>
    <t>PERUZZI</t>
  </si>
  <si>
    <t>PICCINI</t>
  </si>
  <si>
    <t>PILLUD</t>
  </si>
  <si>
    <t>PISANO F.</t>
  </si>
  <si>
    <t>PORTANOVA</t>
  </si>
  <si>
    <t>PUCINO</t>
  </si>
  <si>
    <t>RADU</t>
  </si>
  <si>
    <t>RAIMONDI</t>
  </si>
  <si>
    <t>RAMI</t>
  </si>
  <si>
    <t>RANOCCHIA</t>
  </si>
  <si>
    <t>REGINI</t>
  </si>
  <si>
    <t>REVEILLERE</t>
  </si>
  <si>
    <t>RINAUDO</t>
  </si>
  <si>
    <t>RODRIGUEZ GON.</t>
  </si>
  <si>
    <t>RODRIGUEZ GU.</t>
  </si>
  <si>
    <t>ROLANDO</t>
  </si>
  <si>
    <t>ROLIN</t>
  </si>
  <si>
    <t>ROMAGNOLI A.</t>
  </si>
  <si>
    <t>RONCAGLIA</t>
  </si>
  <si>
    <t>ROSI</t>
  </si>
  <si>
    <t>ROSSETTINI</t>
  </si>
  <si>
    <t>ROSSINI</t>
  </si>
  <si>
    <t>RUBIN</t>
  </si>
  <si>
    <t>SALAMON B.</t>
  </si>
  <si>
    <t>SAMPIRISI</t>
  </si>
  <si>
    <t>SAMUEL</t>
  </si>
  <si>
    <t>SARDO</t>
  </si>
  <si>
    <t>SAVIC</t>
  </si>
  <si>
    <t>SCALONI</t>
  </si>
  <si>
    <t>SILVESTRE</t>
  </si>
  <si>
    <t>SORENSEN</t>
  </si>
  <si>
    <t>SPOLLI</t>
  </si>
  <si>
    <t>STENDARDO</t>
  </si>
  <si>
    <t>TERRANOVA</t>
  </si>
  <si>
    <t>TOLOI</t>
  </si>
  <si>
    <t>TOMOVIC</t>
  </si>
  <si>
    <t>TOROSIDIS V.</t>
  </si>
  <si>
    <t>UVINI</t>
  </si>
  <si>
    <t>VALENTINI</t>
  </si>
  <si>
    <t>VERGARA</t>
  </si>
  <si>
    <t>VESOVIC</t>
  </si>
  <si>
    <t>VRSALJKO</t>
  </si>
  <si>
    <t>WALLACE</t>
  </si>
  <si>
    <t>WIDMER</t>
  </si>
  <si>
    <t>YEPES</t>
  </si>
  <si>
    <t>ZACCARDO</t>
  </si>
  <si>
    <t>ZAPATA</t>
  </si>
  <si>
    <t>ZIEGLER</t>
  </si>
  <si>
    <t>ZUNIGA</t>
  </si>
  <si>
    <t>ACOSTY</t>
  </si>
  <si>
    <t>ACQUAH</t>
  </si>
  <si>
    <t>ADRYAN</t>
  </si>
  <si>
    <t>ALLAN</t>
  </si>
  <si>
    <t>ALMIRON</t>
  </si>
  <si>
    <t>ALVAREZ R.</t>
  </si>
  <si>
    <t>AMBROSINI</t>
  </si>
  <si>
    <t>ANDERSON</t>
  </si>
  <si>
    <t>AQUILANI</t>
  </si>
  <si>
    <t>ASAMOAH</t>
  </si>
  <si>
    <t>BADU</t>
  </si>
  <si>
    <t>BAKIC M.</t>
  </si>
  <si>
    <t>BARILLA'</t>
  </si>
  <si>
    <t>BARRIENTOS</t>
  </si>
  <si>
    <t>BASELLI</t>
  </si>
  <si>
    <t>BASHA</t>
  </si>
  <si>
    <t>BASTOS</t>
  </si>
  <si>
    <t>BEHRAMI</t>
  </si>
  <si>
    <t>BELINGHERI</t>
  </si>
  <si>
    <t>BELLOMO</t>
  </si>
  <si>
    <t>BENASSI</t>
  </si>
  <si>
    <t>BENTIVOGLIO</t>
  </si>
  <si>
    <t>BERTOLACCI</t>
  </si>
  <si>
    <t>BIABIANY</t>
  </si>
  <si>
    <t>BIAGIANTI</t>
  </si>
  <si>
    <t>BIGLIA</t>
  </si>
  <si>
    <t>BIONDINI</t>
  </si>
  <si>
    <t>BIRSA</t>
  </si>
  <si>
    <t>BJARNASON</t>
  </si>
  <si>
    <t>BOATENG KINGSLEY</t>
  </si>
  <si>
    <t>BORJA VALERO</t>
  </si>
  <si>
    <t>BOTTA</t>
  </si>
  <si>
    <t>BRADLEY</t>
  </si>
  <si>
    <t>BRIENZA</t>
  </si>
  <si>
    <t>BRIGHI</t>
  </si>
  <si>
    <t>CABRAL</t>
  </si>
  <si>
    <t>CABRERA M.</t>
  </si>
  <si>
    <t>CAMBIASSO</t>
  </si>
  <si>
    <t>CANDREVA</t>
  </si>
  <si>
    <t>CARMONA</t>
  </si>
  <si>
    <t>CASTRO</t>
  </si>
  <si>
    <t>CAZZOLA</t>
  </si>
  <si>
    <t>CENTURIONI</t>
  </si>
  <si>
    <t>CERCI</t>
  </si>
  <si>
    <t>CHIBSAH</t>
  </si>
  <si>
    <t>CHRISTODOULOPOULOS L.</t>
  </si>
  <si>
    <t>CIGARINI</t>
  </si>
  <si>
    <t>CIRIGLIANO</t>
  </si>
  <si>
    <t>COFIE</t>
  </si>
  <si>
    <t>CONTI</t>
  </si>
  <si>
    <t>COSSU</t>
  </si>
  <si>
    <t>CRISTANTE</t>
  </si>
  <si>
    <t>CUADRADO</t>
  </si>
  <si>
    <t>DE JONG</t>
  </si>
  <si>
    <t>DE ROSSI</t>
  </si>
  <si>
    <t>DELLA ROCCA</t>
  </si>
  <si>
    <t>DESSENA</t>
  </si>
  <si>
    <t>DIAMANTI</t>
  </si>
  <si>
    <t>DONADEL</t>
  </si>
  <si>
    <t>DONATI</t>
  </si>
  <si>
    <t>DONSAH</t>
  </si>
  <si>
    <t>DUNCAN A.</t>
  </si>
  <si>
    <t>DZEMAILI</t>
  </si>
  <si>
    <t>EDERSON</t>
  </si>
  <si>
    <t>EKDAL</t>
  </si>
  <si>
    <t>EL KADDOURI</t>
  </si>
  <si>
    <t>EMANUELSON</t>
  </si>
  <si>
    <t>ERAMO</t>
  </si>
  <si>
    <t>ERIKSSON</t>
  </si>
  <si>
    <t>ESSIEN</t>
  </si>
  <si>
    <t>ESTIGARRIBIA</t>
  </si>
  <si>
    <t>FARNERUD</t>
  </si>
  <si>
    <t>FELIPE ANDERSON</t>
  </si>
  <si>
    <t>FERNANDES</t>
  </si>
  <si>
    <t>FERNANDEZ M.</t>
  </si>
  <si>
    <t>FETFATZIDIS</t>
  </si>
  <si>
    <t>FLORENZI</t>
  </si>
  <si>
    <t>FRIBERG</t>
  </si>
  <si>
    <t>GALLOPPA</t>
  </si>
  <si>
    <t>GARGANO</t>
  </si>
  <si>
    <t>GAVAZZI D.</t>
  </si>
  <si>
    <t>GAZZI</t>
  </si>
  <si>
    <t>GENTSOGLOU</t>
  </si>
  <si>
    <t>GIORGI</t>
  </si>
  <si>
    <t>GONZALEZ</t>
  </si>
  <si>
    <t>GRECO</t>
  </si>
  <si>
    <t>GUANA</t>
  </si>
  <si>
    <t>GUARENTE</t>
  </si>
  <si>
    <t>GUARIN</t>
  </si>
  <si>
    <t>HALLFREDSSON</t>
  </si>
  <si>
    <t>HAMSIK</t>
  </si>
  <si>
    <t>HERNANES</t>
  </si>
  <si>
    <t>HETEMAJ</t>
  </si>
  <si>
    <t>HONDA</t>
  </si>
  <si>
    <t>IBRAIMI</t>
  </si>
  <si>
    <t>IBSON</t>
  </si>
  <si>
    <t>ILICIC</t>
  </si>
  <si>
    <t>IMPROTA</t>
  </si>
  <si>
    <t>INLER</t>
  </si>
  <si>
    <t>ISLA</t>
  </si>
  <si>
    <t>IZCO</t>
  </si>
  <si>
    <t>JANKOVIC</t>
  </si>
  <si>
    <t>JANKOVIC F.</t>
  </si>
  <si>
    <t>JOAQUIN</t>
  </si>
  <si>
    <t>JORGINHO</t>
  </si>
  <si>
    <t>KAKA</t>
  </si>
  <si>
    <t>KONE</t>
  </si>
  <si>
    <t>KONE M.</t>
  </si>
  <si>
    <t>KOVACIC M.</t>
  </si>
  <si>
    <t>KRHIN</t>
  </si>
  <si>
    <t>KRSTICIC</t>
  </si>
  <si>
    <t>KUCKA</t>
  </si>
  <si>
    <t>KUPISZ</t>
  </si>
  <si>
    <t>KURTIC</t>
  </si>
  <si>
    <t>KUZMANOVIC Z.</t>
  </si>
  <si>
    <t>LANER</t>
  </si>
  <si>
    <t>LARIBI</t>
  </si>
  <si>
    <t>LAXALT</t>
  </si>
  <si>
    <t>LAZAREVIC</t>
  </si>
  <si>
    <t>LAZZARI</t>
  </si>
  <si>
    <t>LEDESMA</t>
  </si>
  <si>
    <t>LJAJIC</t>
  </si>
  <si>
    <t>LODI</t>
  </si>
  <si>
    <t>LUCI</t>
  </si>
  <si>
    <t>LULIC</t>
  </si>
  <si>
    <t>MAGNANELLI</t>
  </si>
  <si>
    <t>MAICOSUEL</t>
  </si>
  <si>
    <t>MARCHIONNI M.</t>
  </si>
  <si>
    <t>MARCHISIO</t>
  </si>
  <si>
    <t>MARQUINHO</t>
  </si>
  <si>
    <t>MARRONE</t>
  </si>
  <si>
    <t>MARTINHO</t>
  </si>
  <si>
    <t>MATUZALEM</t>
  </si>
  <si>
    <t>MAURI S.</t>
  </si>
  <si>
    <t>MIGLIACCIO</t>
  </si>
  <si>
    <t>MINALA</t>
  </si>
  <si>
    <t>MISSIROLI</t>
  </si>
  <si>
    <t>MONTOLIVO</t>
  </si>
  <si>
    <t>MORALEZ</t>
  </si>
  <si>
    <t>MOSQUERA</t>
  </si>
  <si>
    <t>MUDINGAYI</t>
  </si>
  <si>
    <t>MUNARI</t>
  </si>
  <si>
    <t>MUNTARI</t>
  </si>
  <si>
    <t>NAINGGOLAN</t>
  </si>
  <si>
    <t>NOCERINO</t>
  </si>
  <si>
    <t>OBI</t>
  </si>
  <si>
    <t>OBIANG</t>
  </si>
  <si>
    <t>ONAZI</t>
  </si>
  <si>
    <t>PADOIN</t>
  </si>
  <si>
    <t>PAROLO</t>
  </si>
  <si>
    <t>PAZIENZA</t>
  </si>
  <si>
    <t>PEREYRA</t>
  </si>
  <si>
    <t>PEREZ</t>
  </si>
  <si>
    <t>PINZI</t>
  </si>
  <si>
    <t>PIRLO</t>
  </si>
  <si>
    <t>PIZARRO</t>
  </si>
  <si>
    <t>PJANIC</t>
  </si>
  <si>
    <t>PLASIL</t>
  </si>
  <si>
    <t>POGBA</t>
  </si>
  <si>
    <t>POLI</t>
  </si>
  <si>
    <t>RADOSEVIC J.</t>
  </si>
  <si>
    <t>RADOVANOVIC</t>
  </si>
  <si>
    <t>RENAN</t>
  </si>
  <si>
    <t>RIGONI L.</t>
  </si>
  <si>
    <t>RINAUDO F.</t>
  </si>
  <si>
    <t>ROMULO</t>
  </si>
  <si>
    <t>SALA</t>
  </si>
  <si>
    <t>SANTANA</t>
  </si>
  <si>
    <t>SAPONARA</t>
  </si>
  <si>
    <t>SCHELOTTO</t>
  </si>
  <si>
    <t>SCHIATTARELLA</t>
  </si>
  <si>
    <t>SCULLI</t>
  </si>
  <si>
    <t>SESTU</t>
  </si>
  <si>
    <t>SORIANO</t>
  </si>
  <si>
    <t>STOIAN</t>
  </si>
  <si>
    <t>STROOTMAN</t>
  </si>
  <si>
    <t>STURARO</t>
  </si>
  <si>
    <t>TAARABT</t>
  </si>
  <si>
    <t>TABANELLI</t>
  </si>
  <si>
    <t>TACHTSIDIS</t>
  </si>
  <si>
    <t>TADDEI</t>
  </si>
  <si>
    <t>TAIDER</t>
  </si>
  <si>
    <t>VALDES</t>
  </si>
  <si>
    <t>VARGAS J.</t>
  </si>
  <si>
    <t>VECINO</t>
  </si>
  <si>
    <t>VIDAL</t>
  </si>
  <si>
    <t>VIVES</t>
  </si>
  <si>
    <t>WOLSKI R.</t>
  </si>
  <si>
    <t>WSZOLEK</t>
  </si>
  <si>
    <t>YEBDA</t>
  </si>
  <si>
    <t>ZANETTI</t>
  </si>
  <si>
    <t>ZIELINSKI</t>
  </si>
  <si>
    <t>ACQUAFRESCA</t>
  </si>
  <si>
    <t>ALEXE</t>
  </si>
  <si>
    <t>AMAURI</t>
  </si>
  <si>
    <t>ARDEMAGNI</t>
  </si>
  <si>
    <t>BALOTELLI</t>
  </si>
  <si>
    <t>GOMEZ T.</t>
  </si>
  <si>
    <t>BELFODIL</t>
  </si>
  <si>
    <t>BERARDI D.</t>
  </si>
  <si>
    <t>BERGESSIO</t>
  </si>
  <si>
    <t>BETANCOURT</t>
  </si>
  <si>
    <t>BIANCHI R.</t>
  </si>
  <si>
    <t>DEL GROSSO</t>
  </si>
  <si>
    <t>BORRIELLO</t>
  </si>
  <si>
    <t>CACIA</t>
  </si>
  <si>
    <t>CALAIO'</t>
  </si>
  <si>
    <t>CALLEJON</t>
  </si>
  <si>
    <t>CAPRARI</t>
  </si>
  <si>
    <t>CARUSO</t>
  </si>
  <si>
    <t>CASSANO</t>
  </si>
  <si>
    <t>CERRI</t>
  </si>
  <si>
    <t>CRISTALDO</t>
  </si>
  <si>
    <t>DE LUCA</t>
  </si>
  <si>
    <t>DENIS</t>
  </si>
  <si>
    <t>DESTRO</t>
  </si>
  <si>
    <t>DI NATALE</t>
  </si>
  <si>
    <t>DIONISI</t>
  </si>
  <si>
    <t>DOUKARA</t>
  </si>
  <si>
    <t>EDER</t>
  </si>
  <si>
    <t>EL SHAARAWY</t>
  </si>
  <si>
    <t>EMEGHARA</t>
  </si>
  <si>
    <t>FARIAS</t>
  </si>
  <si>
    <t>FEDATO</t>
  </si>
  <si>
    <t>FLOCCARI</t>
  </si>
  <si>
    <t>FLORO FLORES</t>
  </si>
  <si>
    <t>GABBIADINI</t>
  </si>
  <si>
    <t>GERVINHO</t>
  </si>
  <si>
    <t>GILARDINO</t>
  </si>
  <si>
    <t>GIOVINCO</t>
  </si>
  <si>
    <t>GLIOZZI</t>
  </si>
  <si>
    <t>GOMEZ M.</t>
  </si>
  <si>
    <t>BONAVENTURA</t>
  </si>
  <si>
    <t>HIGUAIN</t>
  </si>
  <si>
    <t>IBARBO</t>
  </si>
  <si>
    <t>ICARDI</t>
  </si>
  <si>
    <t>IMMOBILE</t>
  </si>
  <si>
    <t>INSIGNE</t>
  </si>
  <si>
    <t>ITURBE</t>
  </si>
  <si>
    <t>KEITA</t>
  </si>
  <si>
    <t>KEKO</t>
  </si>
  <si>
    <t>KLOSE</t>
  </si>
  <si>
    <t>KONATE'</t>
  </si>
  <si>
    <t>LARRONDO</t>
  </si>
  <si>
    <t>LETO</t>
  </si>
  <si>
    <t>LIVAJA</t>
  </si>
  <si>
    <t>LLORENTE</t>
  </si>
  <si>
    <t>MARILUNGO</t>
  </si>
  <si>
    <t>MASUCCI</t>
  </si>
  <si>
    <t>MATOS</t>
  </si>
  <si>
    <t>MATRI</t>
  </si>
  <si>
    <t>MAXI LOPEZ</t>
  </si>
  <si>
    <t>MEGGIORINI</t>
  </si>
  <si>
    <t>MERTENS</t>
  </si>
  <si>
    <t>MIGUEL BORJA</t>
  </si>
  <si>
    <t>MILITO</t>
  </si>
  <si>
    <t>MOSCARDELLI</t>
  </si>
  <si>
    <t>MURIEL</t>
  </si>
  <si>
    <t>NENE'</t>
  </si>
  <si>
    <t>NIANG</t>
  </si>
  <si>
    <t>NICO LOPEZ</t>
  </si>
  <si>
    <t>OBINNA</t>
  </si>
  <si>
    <t>OKAKA</t>
  </si>
  <si>
    <t>OSVALDO</t>
  </si>
  <si>
    <t>PALACIO</t>
  </si>
  <si>
    <t>PALLADINO</t>
  </si>
  <si>
    <t>PALOSCHI</t>
  </si>
  <si>
    <t>PANDEV</t>
  </si>
  <si>
    <t>PAPONI</t>
  </si>
  <si>
    <t>PAULINHO</t>
  </si>
  <si>
    <t>PAVOLETTI</t>
  </si>
  <si>
    <t>PAZZINI</t>
  </si>
  <si>
    <t>PELLISSIER</t>
  </si>
  <si>
    <t>PEREA</t>
  </si>
  <si>
    <t>PETAGNA</t>
  </si>
  <si>
    <t>PETKOVIC</t>
  </si>
  <si>
    <t>PINILLA</t>
  </si>
  <si>
    <t>POSTIGA</t>
  </si>
  <si>
    <t>POZZI</t>
  </si>
  <si>
    <t>QUAGLIARELLA</t>
  </si>
  <si>
    <t>RABUSIC</t>
  </si>
  <si>
    <t>RANEGIE</t>
  </si>
  <si>
    <t>REBIC</t>
  </si>
  <si>
    <t>ROBINHO</t>
  </si>
  <si>
    <t>RODRIGUEZ</t>
  </si>
  <si>
    <t>ROSSI G.</t>
  </si>
  <si>
    <t>SANABRIA</t>
  </si>
  <si>
    <t>SANSONE G.</t>
  </si>
  <si>
    <t>SANSONE N.</t>
  </si>
  <si>
    <t>SAU</t>
  </si>
  <si>
    <t>SILIGARDI</t>
  </si>
  <si>
    <t>TEVEZ</t>
  </si>
  <si>
    <t>THEREAU</t>
  </si>
  <si>
    <t>TONI</t>
  </si>
  <si>
    <t>TOTTI</t>
  </si>
  <si>
    <t>VUCINIC</t>
  </si>
  <si>
    <t>YAKOVENKO</t>
  </si>
  <si>
    <t>ZAPATA D.</t>
  </si>
  <si>
    <t>ZAZA</t>
  </si>
  <si>
    <t>Immobile</t>
  </si>
  <si>
    <t>Toni</t>
  </si>
  <si>
    <t>Ver</t>
  </si>
  <si>
    <t>Tevez</t>
  </si>
  <si>
    <t>Higuain</t>
  </si>
  <si>
    <t>Rossi</t>
  </si>
  <si>
    <t>Llorente</t>
  </si>
  <si>
    <t>Berardi</t>
  </si>
  <si>
    <t>Sas</t>
  </si>
  <si>
    <t>callejon</t>
  </si>
  <si>
    <t>Liv</t>
  </si>
  <si>
    <t>Paulinho</t>
  </si>
  <si>
    <t>Mertens</t>
  </si>
  <si>
    <t>Kaka</t>
  </si>
  <si>
    <t>Pogba</t>
  </si>
  <si>
    <t>Jorginho</t>
  </si>
  <si>
    <t>Florenzi</t>
  </si>
  <si>
    <t>Romulo</t>
  </si>
  <si>
    <t>El Kaddouri</t>
  </si>
  <si>
    <t>Gervinho</t>
  </si>
  <si>
    <t>Lichsteiner</t>
  </si>
  <si>
    <t>Pereyra</t>
  </si>
  <si>
    <t>Rtor</t>
  </si>
  <si>
    <t>Sansone n.</t>
  </si>
  <si>
    <t>Callejon</t>
  </si>
  <si>
    <t>Gomez t.</t>
  </si>
  <si>
    <t>13/14</t>
  </si>
  <si>
    <t>rigori per squadra 2013/14</t>
  </si>
  <si>
    <t>Rigorista</t>
  </si>
  <si>
    <t>higuain</t>
  </si>
  <si>
    <t>rossi</t>
  </si>
  <si>
    <t>candreva</t>
  </si>
  <si>
    <t>dinatale</t>
  </si>
  <si>
    <t>cerci</t>
  </si>
  <si>
    <t>gilardino</t>
  </si>
  <si>
    <t>berardi</t>
  </si>
  <si>
    <t>paloschi</t>
  </si>
  <si>
    <t>totti</t>
  </si>
  <si>
    <t>balotelli</t>
  </si>
  <si>
    <t>vidal</t>
  </si>
  <si>
    <t>eder</t>
  </si>
  <si>
    <t>denis</t>
  </si>
  <si>
    <t>toni</t>
  </si>
  <si>
    <t>milito</t>
  </si>
  <si>
    <t>pinilla</t>
  </si>
  <si>
    <t>jorginho</t>
  </si>
  <si>
    <t>cassano</t>
  </si>
  <si>
    <t>strootman</t>
  </si>
  <si>
    <t>amauri</t>
  </si>
  <si>
    <t>diamanti</t>
  </si>
  <si>
    <t>christodou.</t>
  </si>
  <si>
    <t>paulinho</t>
  </si>
  <si>
    <t>lodi</t>
  </si>
  <si>
    <t>thereau</t>
  </si>
  <si>
    <t>Secondo</t>
  </si>
  <si>
    <t>rodriguez</t>
  </si>
  <si>
    <t>tevez</t>
  </si>
  <si>
    <t>mertens</t>
  </si>
  <si>
    <t>muriel</t>
  </si>
  <si>
    <t>Centrocampo</t>
  </si>
  <si>
    <t>Attacco</t>
  </si>
  <si>
    <t>Difesa</t>
  </si>
  <si>
    <t>2013/14</t>
  </si>
  <si>
    <r>
      <t xml:space="preserve">Difensori </t>
    </r>
    <r>
      <rPr>
        <sz val="9"/>
        <color theme="1"/>
        <rFont val="Times New Roman"/>
        <family val="1"/>
      </rPr>
      <t>(e portieri)</t>
    </r>
  </si>
  <si>
    <t>metà dei gol segnati è assistita</t>
  </si>
  <si>
    <t>difesa = pochi assist, circa 1/5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</si>
</sst>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259">
    <xf numFmtId="0" fontId="0" fillId="0" borderId="0" xfId="0"/>
    <xf numFmtId="0" fontId="2" fillId="8" borderId="1" xfId="0" applyFont="1" applyFill="1" applyBorder="1" applyAlignment="1">
      <alignment horizontal="center" vertical="center"/>
    </xf>
    <xf numFmtId="0" fontId="2" fillId="0" borderId="0" xfId="0" applyFont="1"/>
    <xf numFmtId="0" fontId="2" fillId="10" borderId="1" xfId="0" applyFont="1" applyFill="1" applyBorder="1" applyAlignment="1">
      <alignment horizontal="center" vertical="center"/>
    </xf>
    <xf numFmtId="0" fontId="2" fillId="8" borderId="0" xfId="0" applyFont="1" applyFill="1"/>
    <xf numFmtId="0" fontId="4" fillId="8" borderId="0" xfId="2" applyFont="1" applyFill="1"/>
    <xf numFmtId="0" fontId="2" fillId="8" borderId="0" xfId="0" applyFont="1" applyFill="1" applyAlignment="1">
      <alignment horizontal="left"/>
    </xf>
    <xf numFmtId="0" fontId="5" fillId="10" borderId="2" xfId="2" applyFont="1" applyFill="1" applyBorder="1" applyAlignment="1">
      <alignment horizontal="center"/>
    </xf>
    <xf numFmtId="49" fontId="5" fillId="10" borderId="30" xfId="2" applyNumberFormat="1" applyFont="1" applyFill="1" applyBorder="1" applyAlignment="1">
      <alignment horizontal="center"/>
    </xf>
    <xf numFmtId="0" fontId="4" fillId="10" borderId="5" xfId="2" applyFont="1" applyFill="1" applyBorder="1"/>
    <xf numFmtId="0" fontId="4" fillId="8" borderId="15" xfId="2" applyFont="1" applyFill="1" applyBorder="1" applyAlignment="1">
      <alignment horizontal="center"/>
    </xf>
    <xf numFmtId="0" fontId="2" fillId="10" borderId="39" xfId="0" applyFont="1" applyFill="1" applyBorder="1"/>
    <xf numFmtId="0" fontId="2" fillId="10" borderId="10" xfId="0" applyFont="1" applyFill="1" applyBorder="1" applyAlignment="1">
      <alignment horizontal="left"/>
    </xf>
    <xf numFmtId="0" fontId="2" fillId="10" borderId="10" xfId="0" applyFont="1" applyFill="1" applyBorder="1"/>
    <xf numFmtId="0" fontId="2" fillId="10" borderId="16" xfId="0" applyFont="1" applyFill="1" applyBorder="1"/>
    <xf numFmtId="0" fontId="4" fillId="10" borderId="20" xfId="2" applyFont="1" applyFill="1" applyBorder="1"/>
    <xf numFmtId="9" fontId="2" fillId="13" borderId="21" xfId="0" applyNumberFormat="1" applyFont="1" applyFill="1" applyBorder="1" applyAlignment="1">
      <alignment horizontal="center"/>
    </xf>
    <xf numFmtId="0" fontId="4" fillId="8" borderId="9" xfId="2" applyFont="1" applyFill="1" applyBorder="1" applyAlignment="1">
      <alignment horizontal="center"/>
    </xf>
    <xf numFmtId="49" fontId="4" fillId="8" borderId="0" xfId="2" applyNumberFormat="1" applyFont="1" applyFill="1" applyAlignment="1">
      <alignment horizontal="center"/>
    </xf>
    <xf numFmtId="0" fontId="4" fillId="8" borderId="0" xfId="2" applyFont="1" applyFill="1" applyBorder="1" applyAlignment="1">
      <alignment horizontal="left" vertical="center"/>
    </xf>
    <xf numFmtId="9" fontId="4" fillId="13" borderId="21" xfId="2" applyNumberFormat="1" applyFont="1" applyFill="1" applyBorder="1" applyAlignment="1">
      <alignment horizontal="center"/>
    </xf>
    <xf numFmtId="165" fontId="4" fillId="8" borderId="15" xfId="1" applyNumberFormat="1" applyFont="1" applyFill="1" applyBorder="1" applyAlignment="1">
      <alignment horizontal="center"/>
    </xf>
    <xf numFmtId="0" fontId="2" fillId="8" borderId="0" xfId="0" applyFont="1" applyFill="1" applyBorder="1"/>
    <xf numFmtId="0" fontId="4" fillId="8" borderId="20" xfId="2" applyFont="1" applyFill="1" applyBorder="1"/>
    <xf numFmtId="0" fontId="4" fillId="8" borderId="23" xfId="2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8" borderId="0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8" borderId="13" xfId="0" applyFont="1" applyFill="1" applyBorder="1"/>
    <xf numFmtId="0" fontId="2" fillId="8" borderId="13" xfId="0" applyFont="1" applyFill="1" applyBorder="1" applyAlignment="1"/>
    <xf numFmtId="0" fontId="2" fillId="10" borderId="12" xfId="0" applyFont="1" applyFill="1" applyBorder="1" applyAlignment="1">
      <alignment vertical="center"/>
    </xf>
    <xf numFmtId="0" fontId="2" fillId="10" borderId="15" xfId="0" applyFont="1" applyFill="1" applyBorder="1" applyAlignment="1">
      <alignment vertical="center"/>
    </xf>
    <xf numFmtId="0" fontId="2" fillId="10" borderId="9" xfId="0" applyFont="1" applyFill="1" applyBorder="1" applyAlignment="1">
      <alignment vertical="center"/>
    </xf>
    <xf numFmtId="0" fontId="2" fillId="10" borderId="0" xfId="0" applyFont="1" applyFill="1" applyBorder="1" applyAlignment="1">
      <alignment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vertical="center"/>
    </xf>
    <xf numFmtId="0" fontId="2" fillId="10" borderId="15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/>
    </xf>
    <xf numFmtId="0" fontId="2" fillId="10" borderId="25" xfId="0" applyFont="1" applyFill="1" applyBorder="1" applyAlignment="1">
      <alignment vertical="center"/>
    </xf>
    <xf numFmtId="0" fontId="2" fillId="10" borderId="21" xfId="0" applyFont="1" applyFill="1" applyBorder="1" applyAlignment="1">
      <alignment horizontal="center"/>
    </xf>
    <xf numFmtId="0" fontId="7" fillId="0" borderId="0" xfId="0" applyFont="1"/>
    <xf numFmtId="0" fontId="2" fillId="8" borderId="0" xfId="0" applyFont="1" applyFill="1" applyAlignment="1">
      <alignment horizontal="center"/>
    </xf>
    <xf numFmtId="0" fontId="2" fillId="8" borderId="1" xfId="0" applyFont="1" applyFill="1" applyBorder="1"/>
    <xf numFmtId="0" fontId="2" fillId="8" borderId="36" xfId="0" applyFont="1" applyFill="1" applyBorder="1" applyAlignment="1">
      <alignment horizontal="center"/>
    </xf>
    <xf numFmtId="0" fontId="2" fillId="8" borderId="0" xfId="0" applyFont="1" applyFill="1" applyBorder="1" applyAlignment="1"/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/>
    </xf>
    <xf numFmtId="0" fontId="2" fillId="10" borderId="1" xfId="0" applyFont="1" applyFill="1" applyBorder="1"/>
    <xf numFmtId="0" fontId="2" fillId="8" borderId="13" xfId="0" applyFont="1" applyFill="1" applyBorder="1" applyAlignment="1">
      <alignment horizontal="left"/>
    </xf>
    <xf numFmtId="0" fontId="2" fillId="8" borderId="0" xfId="0" applyFont="1" applyFill="1" applyBorder="1" applyAlignment="1">
      <alignment horizontal="left"/>
    </xf>
    <xf numFmtId="0" fontId="2" fillId="10" borderId="1" xfId="0" applyFont="1" applyFill="1" applyBorder="1" applyAlignment="1">
      <alignment horizontal="left"/>
    </xf>
    <xf numFmtId="0" fontId="2" fillId="10" borderId="15" xfId="0" applyFont="1" applyFill="1" applyBorder="1" applyAlignment="1">
      <alignment horizontal="center" vertical="center"/>
    </xf>
    <xf numFmtId="0" fontId="2" fillId="8" borderId="33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/>
    </xf>
    <xf numFmtId="0" fontId="2" fillId="10" borderId="12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left" vertical="center"/>
    </xf>
    <xf numFmtId="0" fontId="2" fillId="10" borderId="15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0" fillId="14" borderId="0" xfId="0" applyFill="1"/>
    <xf numFmtId="43" fontId="0" fillId="14" borderId="0" xfId="1" applyFont="1" applyFill="1"/>
    <xf numFmtId="43" fontId="0" fillId="0" borderId="0" xfId="1" applyFont="1"/>
    <xf numFmtId="0" fontId="8" fillId="8" borderId="0" xfId="0" applyFont="1" applyFill="1" applyBorder="1"/>
    <xf numFmtId="0" fontId="8" fillId="8" borderId="0" xfId="0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/>
    </xf>
    <xf numFmtId="0" fontId="2" fillId="7" borderId="33" xfId="0" applyFont="1" applyFill="1" applyBorder="1" applyAlignment="1">
      <alignment horizontal="center"/>
    </xf>
    <xf numFmtId="0" fontId="2" fillId="7" borderId="34" xfId="0" applyFont="1" applyFill="1" applyBorder="1" applyAlignment="1">
      <alignment horizontal="center"/>
    </xf>
    <xf numFmtId="0" fontId="6" fillId="7" borderId="34" xfId="0" applyFont="1" applyFill="1" applyBorder="1" applyAlignment="1">
      <alignment horizontal="center"/>
    </xf>
    <xf numFmtId="0" fontId="2" fillId="7" borderId="28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/>
    </xf>
    <xf numFmtId="0" fontId="2" fillId="8" borderId="25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/>
    </xf>
    <xf numFmtId="0" fontId="6" fillId="11" borderId="22" xfId="0" applyFont="1" applyFill="1" applyBorder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/>
    </xf>
    <xf numFmtId="0" fontId="2" fillId="10" borderId="38" xfId="0" applyFont="1" applyFill="1" applyBorder="1" applyAlignment="1">
      <alignment horizontal="left"/>
    </xf>
    <xf numFmtId="0" fontId="2" fillId="10" borderId="27" xfId="0" applyFont="1" applyFill="1" applyBorder="1" applyAlignment="1">
      <alignment horizontal="center"/>
    </xf>
    <xf numFmtId="0" fontId="2" fillId="12" borderId="33" xfId="0" applyFont="1" applyFill="1" applyBorder="1" applyAlignment="1">
      <alignment horizontal="center"/>
    </xf>
    <xf numFmtId="0" fontId="2" fillId="12" borderId="34" xfId="0" applyFont="1" applyFill="1" applyBorder="1" applyAlignment="1">
      <alignment horizontal="center"/>
    </xf>
    <xf numFmtId="0" fontId="6" fillId="12" borderId="34" xfId="0" applyFont="1" applyFill="1" applyBorder="1" applyAlignment="1">
      <alignment horizontal="center"/>
    </xf>
    <xf numFmtId="0" fontId="2" fillId="12" borderId="28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/>
    </xf>
    <xf numFmtId="0" fontId="2" fillId="6" borderId="33" xfId="0" applyFont="1" applyFill="1" applyBorder="1" applyAlignment="1">
      <alignment horizontal="center"/>
    </xf>
    <xf numFmtId="0" fontId="2" fillId="6" borderId="34" xfId="0" applyFont="1" applyFill="1" applyBorder="1" applyAlignment="1">
      <alignment horizontal="center"/>
    </xf>
    <xf numFmtId="0" fontId="6" fillId="6" borderId="34" xfId="0" applyFon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 vertical="center"/>
    </xf>
    <xf numFmtId="0" fontId="2" fillId="9" borderId="33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center"/>
    </xf>
    <xf numFmtId="0" fontId="6" fillId="9" borderId="34" xfId="0" applyFont="1" applyFill="1" applyBorder="1" applyAlignment="1">
      <alignment horizontal="center"/>
    </xf>
    <xf numFmtId="0" fontId="2" fillId="9" borderId="28" xfId="0" applyFont="1" applyFill="1" applyBorder="1" applyAlignment="1">
      <alignment horizontal="center"/>
    </xf>
    <xf numFmtId="0" fontId="2" fillId="8" borderId="24" xfId="0" applyFont="1" applyFill="1" applyBorder="1" applyAlignment="1"/>
    <xf numFmtId="0" fontId="2" fillId="8" borderId="25" xfId="0" applyFont="1" applyFill="1" applyBorder="1" applyAlignment="1"/>
    <xf numFmtId="0" fontId="6" fillId="4" borderId="1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/>
    </xf>
    <xf numFmtId="0" fontId="2" fillId="10" borderId="3" xfId="0" applyFont="1" applyFill="1" applyBorder="1"/>
    <xf numFmtId="0" fontId="2" fillId="10" borderId="31" xfId="0" applyFont="1" applyFill="1" applyBorder="1" applyAlignment="1">
      <alignment horizontal="center"/>
    </xf>
    <xf numFmtId="0" fontId="2" fillId="10" borderId="38" xfId="0" applyFont="1" applyFill="1" applyBorder="1"/>
    <xf numFmtId="0" fontId="2" fillId="10" borderId="1" xfId="0" applyFont="1" applyFill="1" applyBorder="1" applyAlignment="1"/>
    <xf numFmtId="0" fontId="6" fillId="2" borderId="33" xfId="0" applyFont="1" applyFill="1" applyBorder="1" applyAlignment="1">
      <alignment horizontal="center"/>
    </xf>
    <xf numFmtId="0" fontId="6" fillId="2" borderId="33" xfId="0" applyFont="1" applyFill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/>
    </xf>
    <xf numFmtId="0" fontId="6" fillId="11" borderId="3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/>
    </xf>
    <xf numFmtId="0" fontId="2" fillId="8" borderId="38" xfId="0" applyFont="1" applyFill="1" applyBorder="1" applyAlignment="1"/>
    <xf numFmtId="0" fontId="2" fillId="8" borderId="27" xfId="0" applyFont="1" applyFill="1" applyBorder="1" applyAlignment="1">
      <alignment horizontal="center"/>
    </xf>
    <xf numFmtId="0" fontId="2" fillId="8" borderId="1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26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10" borderId="36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vertical="center"/>
    </xf>
    <xf numFmtId="0" fontId="2" fillId="10" borderId="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10" borderId="38" xfId="0" applyFont="1" applyFill="1" applyBorder="1" applyAlignment="1">
      <alignment vertical="center"/>
    </xf>
    <xf numFmtId="0" fontId="2" fillId="10" borderId="27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2" fillId="10" borderId="36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vertical="center"/>
    </xf>
    <xf numFmtId="0" fontId="2" fillId="8" borderId="36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vertical="center"/>
    </xf>
    <xf numFmtId="0" fontId="2" fillId="8" borderId="24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vertical="center"/>
    </xf>
    <xf numFmtId="0" fontId="2" fillId="8" borderId="12" xfId="0" applyFont="1" applyFill="1" applyBorder="1" applyAlignment="1">
      <alignment horizontal="center"/>
    </xf>
    <xf numFmtId="0" fontId="2" fillId="8" borderId="25" xfId="0" applyFont="1" applyFill="1" applyBorder="1" applyAlignment="1">
      <alignment vertical="center"/>
    </xf>
    <xf numFmtId="0" fontId="6" fillId="8" borderId="13" xfId="0" applyFont="1" applyFill="1" applyBorder="1" applyAlignment="1">
      <alignment horizontal="center"/>
    </xf>
    <xf numFmtId="0" fontId="6" fillId="8" borderId="13" xfId="0" applyFont="1" applyFill="1" applyBorder="1"/>
    <xf numFmtId="0" fontId="6" fillId="8" borderId="24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/>
    </xf>
    <xf numFmtId="0" fontId="6" fillId="11" borderId="36" xfId="0" applyFont="1" applyFill="1" applyBorder="1" applyAlignment="1">
      <alignment horizontal="center" vertical="center"/>
    </xf>
    <xf numFmtId="0" fontId="6" fillId="11" borderId="14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left" vertical="center"/>
    </xf>
    <xf numFmtId="0" fontId="2" fillId="8" borderId="34" xfId="0" applyFont="1" applyFill="1" applyBorder="1" applyAlignment="1"/>
    <xf numFmtId="0" fontId="2" fillId="8" borderId="34" xfId="0" applyFont="1" applyFill="1" applyBorder="1"/>
    <xf numFmtId="0" fontId="2" fillId="10" borderId="33" xfId="0" applyFont="1" applyFill="1" applyBorder="1" applyAlignment="1">
      <alignment horizontal="center"/>
    </xf>
    <xf numFmtId="0" fontId="2" fillId="10" borderId="34" xfId="0" applyFont="1" applyFill="1" applyBorder="1" applyAlignment="1"/>
    <xf numFmtId="0" fontId="2" fillId="10" borderId="28" xfId="0" applyFont="1" applyFill="1" applyBorder="1" applyAlignment="1">
      <alignment horizontal="center"/>
    </xf>
    <xf numFmtId="0" fontId="2" fillId="10" borderId="36" xfId="0" applyFont="1" applyFill="1" applyBorder="1" applyAlignment="1"/>
    <xf numFmtId="0" fontId="2" fillId="10" borderId="13" xfId="0" applyFont="1" applyFill="1" applyBorder="1" applyAlignment="1"/>
    <xf numFmtId="0" fontId="2" fillId="10" borderId="24" xfId="0" applyFont="1" applyFill="1" applyBorder="1" applyAlignment="1"/>
    <xf numFmtId="0" fontId="2" fillId="10" borderId="15" xfId="0" applyFont="1" applyFill="1" applyBorder="1" applyAlignment="1"/>
    <xf numFmtId="0" fontId="2" fillId="10" borderId="0" xfId="0" applyFont="1" applyFill="1" applyBorder="1" applyAlignment="1"/>
    <xf numFmtId="0" fontId="2" fillId="10" borderId="25" xfId="0" applyFont="1" applyFill="1" applyBorder="1" applyAlignment="1"/>
    <xf numFmtId="0" fontId="2" fillId="10" borderId="14" xfId="0" applyFont="1" applyFill="1" applyBorder="1" applyAlignment="1"/>
    <xf numFmtId="0" fontId="2" fillId="10" borderId="38" xfId="0" applyFont="1" applyFill="1" applyBorder="1" applyAlignment="1"/>
    <xf numFmtId="0" fontId="2" fillId="10" borderId="27" xfId="0" applyFont="1" applyFill="1" applyBorder="1" applyAlignment="1"/>
    <xf numFmtId="0" fontId="2" fillId="8" borderId="34" xfId="0" applyFont="1" applyFill="1" applyBorder="1" applyAlignment="1">
      <alignment horizontal="left"/>
    </xf>
    <xf numFmtId="0" fontId="2" fillId="10" borderId="34" xfId="0" applyFont="1" applyFill="1" applyBorder="1" applyAlignment="1">
      <alignment horizontal="left"/>
    </xf>
    <xf numFmtId="0" fontId="2" fillId="10" borderId="13" xfId="0" applyFont="1" applyFill="1" applyBorder="1" applyAlignment="1">
      <alignment horizontal="left"/>
    </xf>
    <xf numFmtId="0" fontId="2" fillId="10" borderId="25" xfId="0" applyFont="1" applyFill="1" applyBorder="1" applyAlignment="1">
      <alignment horizontal="center"/>
    </xf>
    <xf numFmtId="0" fontId="2" fillId="10" borderId="24" xfId="0" applyFont="1" applyFill="1" applyBorder="1" applyAlignment="1">
      <alignment horizontal="center"/>
    </xf>
    <xf numFmtId="0" fontId="2" fillId="10" borderId="0" xfId="0" applyFont="1" applyFill="1" applyBorder="1"/>
    <xf numFmtId="0" fontId="6" fillId="10" borderId="2" xfId="0" applyFont="1" applyFill="1" applyBorder="1" applyAlignment="1"/>
    <xf numFmtId="0" fontId="6" fillId="10" borderId="3" xfId="0" applyFont="1" applyFill="1" applyBorder="1" applyAlignment="1"/>
    <xf numFmtId="0" fontId="6" fillId="10" borderId="4" xfId="0" applyFont="1" applyFill="1" applyBorder="1" applyAlignment="1"/>
    <xf numFmtId="0" fontId="6" fillId="10" borderId="0" xfId="0" applyFont="1" applyFill="1" applyBorder="1" applyAlignment="1"/>
    <xf numFmtId="0" fontId="5" fillId="10" borderId="7" xfId="2" applyFont="1" applyFill="1" applyBorder="1" applyAlignment="1">
      <alignment horizontal="center"/>
    </xf>
    <xf numFmtId="49" fontId="5" fillId="10" borderId="29" xfId="2" applyNumberFormat="1" applyFont="1" applyFill="1" applyBorder="1" applyAlignment="1">
      <alignment horizontal="center"/>
    </xf>
    <xf numFmtId="49" fontId="5" fillId="10" borderId="8" xfId="2" applyNumberFormat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/>
    </xf>
    <xf numFmtId="0" fontId="4" fillId="8" borderId="1" xfId="2" applyFont="1" applyFill="1" applyBorder="1" applyAlignment="1">
      <alignment horizontal="center"/>
    </xf>
    <xf numFmtId="0" fontId="4" fillId="8" borderId="5" xfId="2" applyFont="1" applyFill="1" applyBorder="1"/>
    <xf numFmtId="0" fontId="4" fillId="2" borderId="6" xfId="2" applyFont="1" applyFill="1" applyBorder="1" applyAlignment="1">
      <alignment horizontal="center"/>
    </xf>
    <xf numFmtId="0" fontId="4" fillId="8" borderId="6" xfId="2" applyFont="1" applyFill="1" applyBorder="1" applyAlignment="1">
      <alignment horizontal="center"/>
    </xf>
    <xf numFmtId="0" fontId="4" fillId="4" borderId="6" xfId="2" applyFont="1" applyFill="1" applyBorder="1" applyAlignment="1">
      <alignment horizontal="center"/>
    </xf>
    <xf numFmtId="0" fontId="2" fillId="0" borderId="5" xfId="0" applyFont="1" applyBorder="1"/>
    <xf numFmtId="0" fontId="4" fillId="0" borderId="6" xfId="2" applyFont="1" applyBorder="1" applyAlignment="1">
      <alignment horizontal="center"/>
    </xf>
    <xf numFmtId="0" fontId="4" fillId="10" borderId="1" xfId="2" applyFont="1" applyFill="1" applyBorder="1" applyAlignment="1">
      <alignment horizontal="center"/>
    </xf>
    <xf numFmtId="0" fontId="4" fillId="10" borderId="6" xfId="2" applyFont="1" applyFill="1" applyBorder="1" applyAlignment="1">
      <alignment horizontal="center"/>
    </xf>
    <xf numFmtId="0" fontId="4" fillId="10" borderId="17" xfId="2" applyFont="1" applyFill="1" applyBorder="1"/>
    <xf numFmtId="0" fontId="4" fillId="10" borderId="0" xfId="2" applyFont="1" applyFill="1" applyBorder="1" applyAlignment="1">
      <alignment horizontal="center"/>
    </xf>
    <xf numFmtId="0" fontId="4" fillId="10" borderId="18" xfId="2" applyFont="1" applyFill="1" applyBorder="1" applyAlignment="1">
      <alignment horizontal="center"/>
    </xf>
    <xf numFmtId="0" fontId="2" fillId="10" borderId="17" xfId="0" applyFont="1" applyFill="1" applyBorder="1"/>
    <xf numFmtId="0" fontId="6" fillId="8" borderId="1" xfId="0" applyFont="1" applyFill="1" applyBorder="1"/>
    <xf numFmtId="0" fontId="2" fillId="4" borderId="1" xfId="0" applyFont="1" applyFill="1" applyBorder="1" applyAlignment="1">
      <alignment horizontal="center"/>
    </xf>
    <xf numFmtId="0" fontId="6" fillId="4" borderId="1" xfId="0" applyFont="1" applyFill="1" applyBorder="1"/>
    <xf numFmtId="1" fontId="2" fillId="0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12" borderId="33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8" fillId="8" borderId="0" xfId="0" applyFont="1" applyFill="1" applyAlignment="1">
      <alignment horizontal="center"/>
    </xf>
    <xf numFmtId="0" fontId="8" fillId="8" borderId="0" xfId="0" applyFont="1" applyFill="1" applyAlignment="1">
      <alignment horizontal="left"/>
    </xf>
    <xf numFmtId="0" fontId="9" fillId="8" borderId="7" xfId="0" applyFont="1" applyFill="1" applyBorder="1" applyAlignment="1">
      <alignment horizontal="left"/>
    </xf>
    <xf numFmtId="0" fontId="8" fillId="8" borderId="30" xfId="0" applyFont="1" applyFill="1" applyBorder="1" applyAlignment="1">
      <alignment horizontal="center"/>
    </xf>
    <xf numFmtId="0" fontId="8" fillId="8" borderId="31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8" borderId="17" xfId="0" applyFont="1" applyFill="1" applyBorder="1" applyAlignment="1">
      <alignment horizontal="left"/>
    </xf>
    <xf numFmtId="0" fontId="8" fillId="8" borderId="32" xfId="0" applyFont="1" applyFill="1" applyBorder="1" applyAlignment="1">
      <alignment horizontal="center"/>
    </xf>
    <xf numFmtId="3" fontId="8" fillId="8" borderId="33" xfId="0" applyNumberFormat="1" applyFont="1" applyFill="1" applyBorder="1" applyAlignment="1">
      <alignment horizontal="center"/>
    </xf>
    <xf numFmtId="3" fontId="8" fillId="8" borderId="28" xfId="0" applyNumberFormat="1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8" fillId="8" borderId="28" xfId="0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8" fillId="8" borderId="35" xfId="0" applyFont="1" applyFill="1" applyBorder="1" applyAlignment="1">
      <alignment horizontal="center"/>
    </xf>
    <xf numFmtId="0" fontId="8" fillId="8" borderId="1" xfId="0" applyFont="1" applyFill="1" applyBorder="1"/>
    <xf numFmtId="0" fontId="8" fillId="12" borderId="32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left"/>
    </xf>
    <xf numFmtId="0" fontId="8" fillId="8" borderId="38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2" borderId="37" xfId="0" applyFont="1" applyFill="1" applyBorder="1" applyAlignment="1">
      <alignment horizontal="center"/>
    </xf>
    <xf numFmtId="9" fontId="8" fillId="2" borderId="28" xfId="0" applyNumberFormat="1" applyFont="1" applyFill="1" applyBorder="1" applyAlignment="1">
      <alignment horizontal="center"/>
    </xf>
    <xf numFmtId="0" fontId="9" fillId="5" borderId="5" xfId="0" applyFont="1" applyFill="1" applyBorder="1" applyAlignment="1">
      <alignment horizontal="left"/>
    </xf>
    <xf numFmtId="0" fontId="8" fillId="5" borderId="37" xfId="0" applyFont="1" applyFill="1" applyBorder="1" applyAlignment="1">
      <alignment horizontal="center"/>
    </xf>
    <xf numFmtId="9" fontId="8" fillId="5" borderId="28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left"/>
    </xf>
    <xf numFmtId="0" fontId="8" fillId="3" borderId="37" xfId="0" applyFont="1" applyFill="1" applyBorder="1" applyAlignment="1">
      <alignment horizontal="center"/>
    </xf>
    <xf numFmtId="9" fontId="8" fillId="3" borderId="28" xfId="0" applyNumberFormat="1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9" fontId="8" fillId="12" borderId="1" xfId="0" applyNumberFormat="1" applyFont="1" applyFill="1" applyBorder="1" applyAlignment="1">
      <alignment horizontal="center"/>
    </xf>
    <xf numFmtId="16" fontId="8" fillId="0" borderId="0" xfId="0" applyNumberFormat="1" applyFont="1"/>
    <xf numFmtId="0" fontId="8" fillId="8" borderId="1" xfId="0" applyFont="1" applyFill="1" applyBorder="1" applyAlignment="1">
      <alignment horizontal="left" vertical="center" wrapText="1"/>
    </xf>
  </cellXfs>
  <cellStyles count="3">
    <cellStyle name="Migliaia" xfId="1" builtinId="3"/>
    <cellStyle name="Normale" xfId="0" builtinId="0"/>
    <cellStyle name="Normale 2" xfId="2"/>
  </cellStyles>
  <dxfs count="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4"/>
  <sheetViews>
    <sheetView tabSelected="1" workbookViewId="0">
      <selection activeCell="B11" sqref="B11"/>
    </sheetView>
  </sheetViews>
  <sheetFormatPr defaultRowHeight="15" x14ac:dyDescent="0.25"/>
  <cols>
    <col min="1" max="1" width="24.28515625" bestFit="1" customWidth="1"/>
    <col min="2" max="2" width="7.5703125" customWidth="1"/>
    <col min="3" max="3" width="11" customWidth="1"/>
    <col min="4" max="4" width="9.140625" customWidth="1"/>
    <col min="5" max="5" width="9.140625" style="66" customWidth="1"/>
    <col min="6" max="6" width="9.140625" customWidth="1"/>
    <col min="7" max="7" width="9.140625" style="66" customWidth="1"/>
    <col min="8" max="8" width="9.140625" customWidth="1"/>
    <col min="9" max="18" width="7.140625" customWidth="1"/>
  </cols>
  <sheetData>
    <row r="1" spans="1:18" x14ac:dyDescent="0.25">
      <c r="A1" s="64" t="s">
        <v>193</v>
      </c>
      <c r="B1" s="64" t="s">
        <v>194</v>
      </c>
      <c r="C1" s="64" t="s">
        <v>63</v>
      </c>
      <c r="D1" s="64" t="s">
        <v>195</v>
      </c>
      <c r="E1" s="65" t="s">
        <v>196</v>
      </c>
      <c r="F1" s="64" t="s">
        <v>197</v>
      </c>
      <c r="G1" s="65" t="s">
        <v>198</v>
      </c>
      <c r="H1" s="64" t="s">
        <v>199</v>
      </c>
      <c r="I1" s="64" t="s">
        <v>200</v>
      </c>
      <c r="J1" s="64" t="s">
        <v>201</v>
      </c>
      <c r="K1" s="64" t="s">
        <v>202</v>
      </c>
      <c r="L1" s="64" t="s">
        <v>203</v>
      </c>
      <c r="M1" s="64" t="s">
        <v>204</v>
      </c>
      <c r="N1" s="64" t="s">
        <v>191</v>
      </c>
      <c r="O1" s="64" t="s">
        <v>205</v>
      </c>
      <c r="P1" s="64" t="s">
        <v>206</v>
      </c>
      <c r="Q1" s="64" t="s">
        <v>207</v>
      </c>
      <c r="R1" s="64" t="s">
        <v>208</v>
      </c>
    </row>
    <row r="2" spans="1:18" x14ac:dyDescent="0.25">
      <c r="A2" t="s">
        <v>674</v>
      </c>
      <c r="B2" t="s">
        <v>101</v>
      </c>
      <c r="C2" t="s">
        <v>149</v>
      </c>
      <c r="D2">
        <v>1</v>
      </c>
      <c r="E2" s="66">
        <v>5</v>
      </c>
      <c r="F2">
        <v>5</v>
      </c>
      <c r="G2" s="66">
        <v>1.5</v>
      </c>
      <c r="H2">
        <v>1.5</v>
      </c>
      <c r="I2">
        <v>0</v>
      </c>
      <c r="J2">
        <v>0</v>
      </c>
      <c r="K2">
        <v>0</v>
      </c>
      <c r="L2">
        <v>0</v>
      </c>
      <c r="M2">
        <v>1</v>
      </c>
      <c r="N2">
        <v>0</v>
      </c>
      <c r="O2">
        <v>0</v>
      </c>
      <c r="P2">
        <v>1</v>
      </c>
      <c r="Q2">
        <v>0</v>
      </c>
      <c r="R2">
        <v>0</v>
      </c>
    </row>
    <row r="3" spans="1:18" x14ac:dyDescent="0.25">
      <c r="A3" t="s">
        <v>236</v>
      </c>
      <c r="B3" t="s">
        <v>210</v>
      </c>
      <c r="C3" t="s">
        <v>176</v>
      </c>
      <c r="D3">
        <v>1</v>
      </c>
      <c r="E3" s="66">
        <v>5.5</v>
      </c>
      <c r="F3">
        <v>5.5</v>
      </c>
      <c r="G3" s="66">
        <v>4</v>
      </c>
      <c r="H3">
        <v>4</v>
      </c>
      <c r="I3">
        <v>0</v>
      </c>
      <c r="J3">
        <v>1</v>
      </c>
      <c r="K3">
        <v>0</v>
      </c>
      <c r="L3">
        <v>0</v>
      </c>
      <c r="M3">
        <v>1</v>
      </c>
      <c r="N3">
        <v>0</v>
      </c>
      <c r="O3">
        <v>0</v>
      </c>
      <c r="P3">
        <v>0</v>
      </c>
      <c r="Q3">
        <v>0</v>
      </c>
      <c r="R3">
        <v>0</v>
      </c>
    </row>
    <row r="4" spans="1:18" x14ac:dyDescent="0.25">
      <c r="A4" t="s">
        <v>516</v>
      </c>
      <c r="B4" t="s">
        <v>107</v>
      </c>
      <c r="C4" t="s">
        <v>217</v>
      </c>
      <c r="D4">
        <v>1</v>
      </c>
      <c r="E4" s="66">
        <v>6</v>
      </c>
      <c r="F4">
        <v>6</v>
      </c>
      <c r="G4" s="66">
        <v>5.5</v>
      </c>
      <c r="H4">
        <v>5.5</v>
      </c>
      <c r="I4">
        <v>0</v>
      </c>
      <c r="J4">
        <v>0</v>
      </c>
      <c r="K4">
        <v>0</v>
      </c>
      <c r="L4">
        <v>0</v>
      </c>
      <c r="M4">
        <v>1</v>
      </c>
      <c r="N4">
        <v>0</v>
      </c>
      <c r="O4">
        <v>0</v>
      </c>
      <c r="P4">
        <v>0</v>
      </c>
      <c r="Q4">
        <v>0</v>
      </c>
      <c r="R4">
        <v>0</v>
      </c>
    </row>
    <row r="5" spans="1:18" x14ac:dyDescent="0.25">
      <c r="A5" t="s">
        <v>523</v>
      </c>
      <c r="B5" t="s">
        <v>107</v>
      </c>
      <c r="C5" t="s">
        <v>169</v>
      </c>
      <c r="D5">
        <v>1</v>
      </c>
      <c r="E5" s="66">
        <v>5.5</v>
      </c>
      <c r="F5">
        <v>5.5</v>
      </c>
      <c r="G5" s="66">
        <v>5</v>
      </c>
      <c r="H5">
        <v>5</v>
      </c>
      <c r="I5">
        <v>0</v>
      </c>
      <c r="J5">
        <v>0</v>
      </c>
      <c r="K5">
        <v>0</v>
      </c>
      <c r="L5">
        <v>0</v>
      </c>
      <c r="M5">
        <v>1</v>
      </c>
      <c r="N5">
        <v>0</v>
      </c>
      <c r="O5">
        <v>0</v>
      </c>
      <c r="P5">
        <v>0</v>
      </c>
      <c r="Q5">
        <v>0</v>
      </c>
      <c r="R5">
        <v>0</v>
      </c>
    </row>
    <row r="6" spans="1:18" x14ac:dyDescent="0.25">
      <c r="A6" t="s">
        <v>393</v>
      </c>
      <c r="B6" t="s">
        <v>102</v>
      </c>
      <c r="C6" t="s">
        <v>170</v>
      </c>
      <c r="D6">
        <v>4</v>
      </c>
      <c r="E6" s="66">
        <v>5.75</v>
      </c>
      <c r="F6">
        <v>23</v>
      </c>
      <c r="G6" s="66">
        <v>5.375</v>
      </c>
      <c r="H6">
        <v>21.5</v>
      </c>
      <c r="I6">
        <v>0</v>
      </c>
      <c r="J6">
        <v>0</v>
      </c>
      <c r="K6">
        <v>0</v>
      </c>
      <c r="L6">
        <v>0</v>
      </c>
      <c r="M6">
        <v>1</v>
      </c>
      <c r="N6">
        <v>1</v>
      </c>
      <c r="O6">
        <v>0</v>
      </c>
      <c r="P6">
        <v>0</v>
      </c>
      <c r="Q6">
        <v>0</v>
      </c>
      <c r="R6">
        <v>0</v>
      </c>
    </row>
    <row r="7" spans="1:18" x14ac:dyDescent="0.25">
      <c r="A7" t="s">
        <v>256</v>
      </c>
      <c r="B7" t="s">
        <v>210</v>
      </c>
      <c r="C7" t="s">
        <v>155</v>
      </c>
      <c r="D7">
        <v>3</v>
      </c>
      <c r="E7" s="66">
        <v>6.166666666666667</v>
      </c>
      <c r="F7">
        <v>18.5</v>
      </c>
      <c r="G7" s="66">
        <v>3.5</v>
      </c>
      <c r="H7">
        <v>10.5</v>
      </c>
      <c r="I7">
        <v>0</v>
      </c>
      <c r="J7">
        <v>5</v>
      </c>
      <c r="K7">
        <v>1</v>
      </c>
      <c r="L7">
        <v>0</v>
      </c>
      <c r="M7">
        <v>0</v>
      </c>
      <c r="N7">
        <v>1</v>
      </c>
      <c r="O7">
        <v>0</v>
      </c>
      <c r="P7">
        <v>0</v>
      </c>
      <c r="Q7">
        <v>1</v>
      </c>
      <c r="R7">
        <v>0</v>
      </c>
    </row>
    <row r="8" spans="1:18" x14ac:dyDescent="0.25">
      <c r="A8" t="s">
        <v>431</v>
      </c>
      <c r="B8" t="s">
        <v>102</v>
      </c>
      <c r="C8" t="s">
        <v>156</v>
      </c>
      <c r="D8">
        <v>3</v>
      </c>
      <c r="E8" s="66">
        <v>5.333333333333333</v>
      </c>
      <c r="F8">
        <v>16</v>
      </c>
      <c r="G8" s="66">
        <v>5</v>
      </c>
      <c r="H8">
        <v>15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0</v>
      </c>
    </row>
    <row r="9" spans="1:18" x14ac:dyDescent="0.25">
      <c r="A9" t="s">
        <v>468</v>
      </c>
      <c r="B9" t="s">
        <v>107</v>
      </c>
      <c r="C9" t="s">
        <v>169</v>
      </c>
      <c r="D9">
        <v>3</v>
      </c>
      <c r="E9" s="66">
        <v>5.333333333333333</v>
      </c>
      <c r="F9">
        <v>16</v>
      </c>
      <c r="G9" s="66">
        <v>5</v>
      </c>
      <c r="H9">
        <v>15</v>
      </c>
      <c r="I9">
        <v>0</v>
      </c>
      <c r="J9">
        <v>0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</row>
    <row r="10" spans="1:18" x14ac:dyDescent="0.25">
      <c r="A10" t="s">
        <v>432</v>
      </c>
      <c r="B10" t="s">
        <v>102</v>
      </c>
      <c r="C10" t="s">
        <v>148</v>
      </c>
      <c r="D10">
        <v>14</v>
      </c>
      <c r="E10" s="66">
        <v>6.0714285714285712</v>
      </c>
      <c r="F10">
        <v>85</v>
      </c>
      <c r="G10" s="66">
        <v>6.1785714285714288</v>
      </c>
      <c r="H10">
        <v>86.5</v>
      </c>
      <c r="I10">
        <v>2</v>
      </c>
      <c r="J10">
        <v>0</v>
      </c>
      <c r="K10">
        <v>0</v>
      </c>
      <c r="L10">
        <v>0</v>
      </c>
      <c r="M10">
        <v>9</v>
      </c>
      <c r="N10">
        <v>0</v>
      </c>
      <c r="O10">
        <v>0</v>
      </c>
      <c r="P10">
        <v>0</v>
      </c>
      <c r="Q10">
        <v>0</v>
      </c>
      <c r="R10">
        <v>0</v>
      </c>
    </row>
    <row r="11" spans="1:18" x14ac:dyDescent="0.25">
      <c r="A11" t="s">
        <v>542</v>
      </c>
      <c r="B11" t="s">
        <v>107</v>
      </c>
      <c r="C11" t="s">
        <v>158</v>
      </c>
      <c r="D11">
        <v>8</v>
      </c>
      <c r="E11" s="66">
        <v>5.875</v>
      </c>
      <c r="F11">
        <v>47</v>
      </c>
      <c r="G11" s="66">
        <v>5.5625</v>
      </c>
      <c r="H11">
        <v>44.5</v>
      </c>
      <c r="I11">
        <v>0</v>
      </c>
      <c r="J11">
        <v>0</v>
      </c>
      <c r="K11">
        <v>0</v>
      </c>
      <c r="L11">
        <v>0</v>
      </c>
      <c r="M11">
        <v>5</v>
      </c>
      <c r="N11">
        <v>0</v>
      </c>
      <c r="O11">
        <v>0</v>
      </c>
      <c r="P11">
        <v>0</v>
      </c>
      <c r="Q11">
        <v>0</v>
      </c>
      <c r="R11">
        <v>0</v>
      </c>
    </row>
    <row r="12" spans="1:18" x14ac:dyDescent="0.25">
      <c r="A12" t="s">
        <v>372</v>
      </c>
      <c r="B12" t="s">
        <v>102</v>
      </c>
      <c r="C12" t="s">
        <v>246</v>
      </c>
      <c r="D12">
        <v>18</v>
      </c>
      <c r="E12" s="66">
        <v>5.5277777777777777</v>
      </c>
      <c r="F12">
        <v>99.5</v>
      </c>
      <c r="G12" s="66">
        <v>5.1111111111111107</v>
      </c>
      <c r="H12">
        <v>92</v>
      </c>
      <c r="I12">
        <v>0</v>
      </c>
      <c r="J12">
        <v>0</v>
      </c>
      <c r="K12">
        <v>1</v>
      </c>
      <c r="L12">
        <v>0</v>
      </c>
      <c r="M12">
        <v>7</v>
      </c>
      <c r="N12">
        <v>2</v>
      </c>
      <c r="O12">
        <v>0</v>
      </c>
      <c r="P12">
        <v>0</v>
      </c>
      <c r="Q12">
        <v>0</v>
      </c>
      <c r="R12">
        <v>0</v>
      </c>
    </row>
    <row r="13" spans="1:18" x14ac:dyDescent="0.25">
      <c r="A13" t="s">
        <v>320</v>
      </c>
      <c r="B13" t="s">
        <v>102</v>
      </c>
      <c r="C13" t="s">
        <v>169</v>
      </c>
      <c r="D13">
        <v>20</v>
      </c>
      <c r="E13" s="66">
        <v>5.6</v>
      </c>
      <c r="F13">
        <v>112</v>
      </c>
      <c r="G13" s="66">
        <v>5.375</v>
      </c>
      <c r="H13">
        <v>107.5</v>
      </c>
      <c r="I13">
        <v>0</v>
      </c>
      <c r="J13">
        <v>0</v>
      </c>
      <c r="K13">
        <v>0</v>
      </c>
      <c r="L13">
        <v>1</v>
      </c>
      <c r="M13">
        <v>9</v>
      </c>
      <c r="N13">
        <v>1</v>
      </c>
      <c r="O13">
        <v>0</v>
      </c>
      <c r="P13">
        <v>0</v>
      </c>
      <c r="Q13">
        <v>0</v>
      </c>
      <c r="R13">
        <v>0</v>
      </c>
    </row>
    <row r="14" spans="1:18" x14ac:dyDescent="0.25">
      <c r="A14" t="s">
        <v>609</v>
      </c>
      <c r="B14" t="s">
        <v>107</v>
      </c>
      <c r="C14" t="s">
        <v>157</v>
      </c>
      <c r="D14">
        <v>22</v>
      </c>
      <c r="E14" s="66">
        <v>5.9318181818181817</v>
      </c>
      <c r="F14">
        <v>130.5</v>
      </c>
      <c r="G14" s="66">
        <v>5.8863636363636367</v>
      </c>
      <c r="H14">
        <v>129.5</v>
      </c>
      <c r="I14">
        <v>1</v>
      </c>
      <c r="J14">
        <v>0</v>
      </c>
      <c r="K14">
        <v>0</v>
      </c>
      <c r="L14">
        <v>2</v>
      </c>
      <c r="M14">
        <v>12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 x14ac:dyDescent="0.25">
      <c r="A15" t="s">
        <v>295</v>
      </c>
      <c r="B15" t="s">
        <v>102</v>
      </c>
      <c r="C15" t="s">
        <v>151</v>
      </c>
      <c r="D15">
        <v>15</v>
      </c>
      <c r="E15" s="66">
        <v>5.7</v>
      </c>
      <c r="F15">
        <v>85.5</v>
      </c>
      <c r="G15" s="66">
        <v>5.6333333333333337</v>
      </c>
      <c r="H15">
        <v>84.5</v>
      </c>
      <c r="I15">
        <v>1</v>
      </c>
      <c r="J15">
        <v>0</v>
      </c>
      <c r="K15">
        <v>0</v>
      </c>
      <c r="L15">
        <v>0</v>
      </c>
      <c r="M15">
        <v>8</v>
      </c>
      <c r="N15">
        <v>0</v>
      </c>
      <c r="O15">
        <v>0</v>
      </c>
      <c r="P15">
        <v>0</v>
      </c>
      <c r="Q15">
        <v>0</v>
      </c>
      <c r="R15">
        <v>0</v>
      </c>
    </row>
    <row r="16" spans="1:18" x14ac:dyDescent="0.25">
      <c r="A16" t="s">
        <v>312</v>
      </c>
      <c r="B16" t="s">
        <v>102</v>
      </c>
      <c r="C16" t="s">
        <v>158</v>
      </c>
      <c r="D16">
        <v>32</v>
      </c>
      <c r="E16" s="66">
        <v>5.5625</v>
      </c>
      <c r="F16">
        <v>178</v>
      </c>
      <c r="G16" s="66">
        <v>5.390625</v>
      </c>
      <c r="H16">
        <v>172.5</v>
      </c>
      <c r="I16">
        <v>1</v>
      </c>
      <c r="J16">
        <v>0</v>
      </c>
      <c r="K16">
        <v>0</v>
      </c>
      <c r="L16">
        <v>0</v>
      </c>
      <c r="M16">
        <v>15</v>
      </c>
      <c r="N16">
        <v>1</v>
      </c>
      <c r="O16">
        <v>0</v>
      </c>
      <c r="P16">
        <v>0</v>
      </c>
      <c r="Q16">
        <v>0</v>
      </c>
      <c r="R16">
        <v>0</v>
      </c>
    </row>
    <row r="17" spans="1:18" x14ac:dyDescent="0.25">
      <c r="A17" t="s">
        <v>620</v>
      </c>
      <c r="B17" t="s">
        <v>107</v>
      </c>
      <c r="C17" t="s">
        <v>149</v>
      </c>
      <c r="D17">
        <v>17</v>
      </c>
      <c r="E17" s="66">
        <v>5.9705882352941178</v>
      </c>
      <c r="F17">
        <v>101.5</v>
      </c>
      <c r="G17" s="66">
        <v>5.7058823529411766</v>
      </c>
      <c r="H17">
        <v>97</v>
      </c>
      <c r="I17">
        <v>0</v>
      </c>
      <c r="J17">
        <v>0</v>
      </c>
      <c r="K17">
        <v>0</v>
      </c>
      <c r="L17">
        <v>0</v>
      </c>
      <c r="M17">
        <v>7</v>
      </c>
      <c r="N17">
        <v>1</v>
      </c>
      <c r="O17">
        <v>0</v>
      </c>
      <c r="P17">
        <v>0</v>
      </c>
      <c r="Q17">
        <v>0</v>
      </c>
      <c r="R17">
        <v>0</v>
      </c>
    </row>
    <row r="18" spans="1:18" x14ac:dyDescent="0.25">
      <c r="A18" t="s">
        <v>505</v>
      </c>
      <c r="B18" t="s">
        <v>107</v>
      </c>
      <c r="C18" t="s">
        <v>155</v>
      </c>
      <c r="D18">
        <v>31</v>
      </c>
      <c r="E18" s="66">
        <v>5.9516129032258061</v>
      </c>
      <c r="F18">
        <v>184.5</v>
      </c>
      <c r="G18" s="66">
        <v>6.112903225806452</v>
      </c>
      <c r="H18">
        <v>189.5</v>
      </c>
      <c r="I18">
        <v>4</v>
      </c>
      <c r="J18">
        <v>0</v>
      </c>
      <c r="K18">
        <v>0</v>
      </c>
      <c r="L18">
        <v>1</v>
      </c>
      <c r="M18">
        <v>12</v>
      </c>
      <c r="N18">
        <v>2</v>
      </c>
      <c r="O18">
        <v>0</v>
      </c>
      <c r="P18">
        <v>0</v>
      </c>
      <c r="Q18">
        <v>0</v>
      </c>
      <c r="R18">
        <v>0</v>
      </c>
    </row>
    <row r="19" spans="1:18" x14ac:dyDescent="0.25">
      <c r="A19" t="s">
        <v>562</v>
      </c>
      <c r="B19" t="s">
        <v>107</v>
      </c>
      <c r="C19" t="s">
        <v>162</v>
      </c>
      <c r="D19">
        <v>28</v>
      </c>
      <c r="E19" s="66">
        <v>5.8035714285714288</v>
      </c>
      <c r="F19">
        <v>162.5</v>
      </c>
      <c r="G19" s="66">
        <v>6.125</v>
      </c>
      <c r="H19">
        <v>171.5</v>
      </c>
      <c r="I19">
        <v>5</v>
      </c>
      <c r="J19">
        <v>0</v>
      </c>
      <c r="K19">
        <v>0</v>
      </c>
      <c r="L19">
        <v>1</v>
      </c>
      <c r="M19">
        <v>12</v>
      </c>
      <c r="N19">
        <v>1</v>
      </c>
      <c r="O19">
        <v>0</v>
      </c>
      <c r="P19">
        <v>0</v>
      </c>
      <c r="Q19">
        <v>0</v>
      </c>
      <c r="R19">
        <v>0</v>
      </c>
    </row>
    <row r="20" spans="1:18" x14ac:dyDescent="0.25">
      <c r="A20" t="s">
        <v>317</v>
      </c>
      <c r="B20" t="s">
        <v>102</v>
      </c>
      <c r="C20" t="s">
        <v>171</v>
      </c>
      <c r="D20">
        <v>22</v>
      </c>
      <c r="E20" s="66">
        <v>5.4090909090909092</v>
      </c>
      <c r="F20">
        <v>119</v>
      </c>
      <c r="G20" s="66">
        <v>5.1590909090909092</v>
      </c>
      <c r="H20">
        <v>113.5</v>
      </c>
      <c r="I20">
        <v>0</v>
      </c>
      <c r="J20">
        <v>0</v>
      </c>
      <c r="K20">
        <v>0</v>
      </c>
      <c r="L20">
        <v>0</v>
      </c>
      <c r="M20">
        <v>11</v>
      </c>
      <c r="N20">
        <v>0</v>
      </c>
      <c r="O20">
        <v>0</v>
      </c>
      <c r="P20">
        <v>0</v>
      </c>
      <c r="Q20">
        <v>0</v>
      </c>
      <c r="R20">
        <v>0</v>
      </c>
    </row>
    <row r="21" spans="1:18" x14ac:dyDescent="0.25">
      <c r="A21" t="s">
        <v>407</v>
      </c>
      <c r="B21" t="s">
        <v>102</v>
      </c>
      <c r="C21" t="s">
        <v>149</v>
      </c>
      <c r="D21">
        <v>20</v>
      </c>
      <c r="E21" s="66">
        <v>5.625</v>
      </c>
      <c r="F21">
        <v>112.5</v>
      </c>
      <c r="G21" s="66">
        <v>5.5750000000000002</v>
      </c>
      <c r="H21">
        <v>111.5</v>
      </c>
      <c r="I21">
        <v>1</v>
      </c>
      <c r="J21">
        <v>0</v>
      </c>
      <c r="K21">
        <v>0</v>
      </c>
      <c r="L21">
        <v>1</v>
      </c>
      <c r="M21">
        <v>8</v>
      </c>
      <c r="N21">
        <v>1</v>
      </c>
      <c r="O21">
        <v>0</v>
      </c>
      <c r="P21">
        <v>0</v>
      </c>
      <c r="Q21">
        <v>0</v>
      </c>
      <c r="R21">
        <v>0</v>
      </c>
    </row>
    <row r="22" spans="1:18" x14ac:dyDescent="0.25">
      <c r="A22" t="s">
        <v>381</v>
      </c>
      <c r="B22" t="s">
        <v>102</v>
      </c>
      <c r="C22" t="s">
        <v>150</v>
      </c>
      <c r="D22">
        <v>22</v>
      </c>
      <c r="E22" s="66">
        <v>5.5227272727272725</v>
      </c>
      <c r="F22">
        <v>121.5</v>
      </c>
      <c r="G22" s="66">
        <v>5.5454545454545459</v>
      </c>
      <c r="H22">
        <v>122</v>
      </c>
      <c r="I22">
        <v>2</v>
      </c>
      <c r="J22">
        <v>0</v>
      </c>
      <c r="K22">
        <v>0</v>
      </c>
      <c r="L22">
        <v>0</v>
      </c>
      <c r="M22">
        <v>7</v>
      </c>
      <c r="N22">
        <v>2</v>
      </c>
      <c r="O22">
        <v>0</v>
      </c>
      <c r="P22">
        <v>0</v>
      </c>
      <c r="Q22">
        <v>0</v>
      </c>
      <c r="R22">
        <v>0</v>
      </c>
    </row>
    <row r="23" spans="1:18" x14ac:dyDescent="0.25">
      <c r="A23" t="s">
        <v>627</v>
      </c>
      <c r="B23" t="s">
        <v>107</v>
      </c>
      <c r="C23" t="s">
        <v>156</v>
      </c>
      <c r="D23">
        <v>10</v>
      </c>
      <c r="E23" s="66">
        <v>5.65</v>
      </c>
      <c r="F23">
        <v>56.5</v>
      </c>
      <c r="G23" s="66">
        <v>5.5</v>
      </c>
      <c r="H23">
        <v>55</v>
      </c>
      <c r="I23">
        <v>0</v>
      </c>
      <c r="J23">
        <v>0</v>
      </c>
      <c r="K23">
        <v>0</v>
      </c>
      <c r="L23">
        <v>1</v>
      </c>
      <c r="M23">
        <v>5</v>
      </c>
      <c r="N23">
        <v>0</v>
      </c>
      <c r="O23">
        <v>0</v>
      </c>
      <c r="P23">
        <v>0</v>
      </c>
      <c r="Q23">
        <v>0</v>
      </c>
      <c r="R23">
        <v>0</v>
      </c>
    </row>
    <row r="24" spans="1:18" x14ac:dyDescent="0.25">
      <c r="A24" t="s">
        <v>286</v>
      </c>
      <c r="B24" t="s">
        <v>102</v>
      </c>
      <c r="C24" t="s">
        <v>169</v>
      </c>
      <c r="D24">
        <v>4</v>
      </c>
      <c r="E24" s="66">
        <v>5.125</v>
      </c>
      <c r="F24">
        <v>20.5</v>
      </c>
      <c r="G24" s="66">
        <v>4.875</v>
      </c>
      <c r="H24">
        <v>19.5</v>
      </c>
      <c r="I24">
        <v>0</v>
      </c>
      <c r="J24">
        <v>0</v>
      </c>
      <c r="K24">
        <v>0</v>
      </c>
      <c r="L24">
        <v>0</v>
      </c>
      <c r="M24">
        <v>2</v>
      </c>
      <c r="N24">
        <v>0</v>
      </c>
      <c r="O24">
        <v>0</v>
      </c>
      <c r="P24">
        <v>0</v>
      </c>
      <c r="Q24">
        <v>0</v>
      </c>
      <c r="R24">
        <v>0</v>
      </c>
    </row>
    <row r="25" spans="1:18" x14ac:dyDescent="0.25">
      <c r="A25" t="s">
        <v>404</v>
      </c>
      <c r="B25" t="s">
        <v>102</v>
      </c>
      <c r="C25" t="s">
        <v>148</v>
      </c>
      <c r="D25">
        <v>4</v>
      </c>
      <c r="E25" s="66">
        <v>5.5</v>
      </c>
      <c r="F25">
        <v>22</v>
      </c>
      <c r="G25" s="66">
        <v>5.25</v>
      </c>
      <c r="H25">
        <v>21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</row>
    <row r="26" spans="1:18" x14ac:dyDescent="0.25">
      <c r="A26" t="s">
        <v>436</v>
      </c>
      <c r="B26" t="s">
        <v>102</v>
      </c>
      <c r="C26" t="s">
        <v>150</v>
      </c>
      <c r="D26">
        <v>4</v>
      </c>
      <c r="E26" s="66">
        <v>6</v>
      </c>
      <c r="F26">
        <v>24</v>
      </c>
      <c r="G26" s="66">
        <v>6.5</v>
      </c>
      <c r="H26">
        <v>26</v>
      </c>
      <c r="I26">
        <v>1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</row>
    <row r="27" spans="1:18" x14ac:dyDescent="0.25">
      <c r="A27" t="s">
        <v>358</v>
      </c>
      <c r="B27" t="s">
        <v>102</v>
      </c>
      <c r="C27" t="s">
        <v>159</v>
      </c>
      <c r="D27">
        <v>2</v>
      </c>
      <c r="E27" s="66">
        <v>5.5</v>
      </c>
      <c r="F27">
        <v>11</v>
      </c>
      <c r="G27" s="66">
        <v>5.25</v>
      </c>
      <c r="H27">
        <v>10.5</v>
      </c>
      <c r="I27">
        <v>0</v>
      </c>
      <c r="J27">
        <v>0</v>
      </c>
      <c r="K27">
        <v>0</v>
      </c>
      <c r="L27">
        <v>0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</row>
    <row r="28" spans="1:18" x14ac:dyDescent="0.25">
      <c r="A28" t="s">
        <v>497</v>
      </c>
      <c r="B28" t="s">
        <v>107</v>
      </c>
      <c r="C28" t="s">
        <v>170</v>
      </c>
      <c r="D28">
        <v>4</v>
      </c>
      <c r="E28" s="66">
        <v>5.875</v>
      </c>
      <c r="F28">
        <v>23.5</v>
      </c>
      <c r="G28" s="66">
        <v>5.625</v>
      </c>
      <c r="H28">
        <v>22.5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</row>
    <row r="29" spans="1:18" x14ac:dyDescent="0.25">
      <c r="A29" t="s">
        <v>710</v>
      </c>
      <c r="B29" t="s">
        <v>101</v>
      </c>
      <c r="C29" t="s">
        <v>171</v>
      </c>
      <c r="D29">
        <v>4</v>
      </c>
      <c r="E29" s="66">
        <v>5.125</v>
      </c>
      <c r="F29">
        <v>20.5</v>
      </c>
      <c r="G29" s="66">
        <v>4.875</v>
      </c>
      <c r="H29">
        <v>19.5</v>
      </c>
      <c r="I29">
        <v>0</v>
      </c>
      <c r="J29">
        <v>0</v>
      </c>
      <c r="K29">
        <v>0</v>
      </c>
      <c r="L29">
        <v>0</v>
      </c>
      <c r="M29">
        <v>0</v>
      </c>
      <c r="N29">
        <v>1</v>
      </c>
      <c r="O29">
        <v>0</v>
      </c>
      <c r="P29">
        <v>0</v>
      </c>
      <c r="Q29">
        <v>0</v>
      </c>
      <c r="R29">
        <v>0</v>
      </c>
    </row>
    <row r="30" spans="1:18" x14ac:dyDescent="0.25">
      <c r="A30" t="s">
        <v>588</v>
      </c>
      <c r="B30" t="s">
        <v>107</v>
      </c>
      <c r="C30" t="s">
        <v>156</v>
      </c>
      <c r="D30">
        <v>21</v>
      </c>
      <c r="E30" s="66">
        <v>6.0476190476190474</v>
      </c>
      <c r="F30">
        <v>127</v>
      </c>
      <c r="G30" s="66">
        <v>5.9523809523809526</v>
      </c>
      <c r="H30">
        <v>125</v>
      </c>
      <c r="I30">
        <v>0</v>
      </c>
      <c r="J30">
        <v>0</v>
      </c>
      <c r="K30">
        <v>0</v>
      </c>
      <c r="L30">
        <v>3</v>
      </c>
      <c r="M30">
        <v>8</v>
      </c>
      <c r="N30">
        <v>1</v>
      </c>
      <c r="O30">
        <v>0</v>
      </c>
      <c r="P30">
        <v>0</v>
      </c>
      <c r="Q30">
        <v>0</v>
      </c>
      <c r="R30">
        <v>0</v>
      </c>
    </row>
    <row r="31" spans="1:18" x14ac:dyDescent="0.25">
      <c r="A31" t="s">
        <v>513</v>
      </c>
      <c r="B31" t="s">
        <v>107</v>
      </c>
      <c r="C31" t="s">
        <v>162</v>
      </c>
      <c r="D31">
        <v>19</v>
      </c>
      <c r="E31" s="66">
        <v>6.1842105263157894</v>
      </c>
      <c r="F31">
        <v>117.5</v>
      </c>
      <c r="G31" s="66">
        <v>6.8947368421052628</v>
      </c>
      <c r="H31">
        <v>131</v>
      </c>
      <c r="I31">
        <v>5</v>
      </c>
      <c r="J31">
        <v>0</v>
      </c>
      <c r="K31">
        <v>0</v>
      </c>
      <c r="L31">
        <v>3</v>
      </c>
      <c r="M31">
        <v>9</v>
      </c>
      <c r="N31">
        <v>0</v>
      </c>
      <c r="O31">
        <v>3</v>
      </c>
      <c r="P31">
        <v>0</v>
      </c>
      <c r="Q31">
        <v>0</v>
      </c>
      <c r="R31">
        <v>0</v>
      </c>
    </row>
    <row r="32" spans="1:18" x14ac:dyDescent="0.25">
      <c r="A32" t="s">
        <v>366</v>
      </c>
      <c r="B32" t="s">
        <v>102</v>
      </c>
      <c r="C32" t="s">
        <v>152</v>
      </c>
      <c r="D32">
        <v>34</v>
      </c>
      <c r="E32" s="66">
        <v>6.0882352941176467</v>
      </c>
      <c r="F32">
        <v>207</v>
      </c>
      <c r="G32" s="66">
        <v>6.2058823529411766</v>
      </c>
      <c r="H32">
        <v>211</v>
      </c>
      <c r="I32">
        <v>4</v>
      </c>
      <c r="J32">
        <v>0</v>
      </c>
      <c r="K32">
        <v>0</v>
      </c>
      <c r="L32">
        <v>0</v>
      </c>
      <c r="M32">
        <v>14</v>
      </c>
      <c r="N32">
        <v>1</v>
      </c>
      <c r="O32">
        <v>0</v>
      </c>
      <c r="P32">
        <v>0</v>
      </c>
      <c r="Q32">
        <v>0</v>
      </c>
      <c r="R32">
        <v>0</v>
      </c>
    </row>
    <row r="33" spans="1:18" x14ac:dyDescent="0.25">
      <c r="A33" t="s">
        <v>626</v>
      </c>
      <c r="B33" t="s">
        <v>107</v>
      </c>
      <c r="C33" t="s">
        <v>171</v>
      </c>
      <c r="D33">
        <v>17</v>
      </c>
      <c r="E33" s="66">
        <v>6.1764705882352944</v>
      </c>
      <c r="F33">
        <v>105</v>
      </c>
      <c r="G33" s="66">
        <v>6.0588235294117645</v>
      </c>
      <c r="H33">
        <v>103</v>
      </c>
      <c r="I33">
        <v>0</v>
      </c>
      <c r="J33">
        <v>0</v>
      </c>
      <c r="K33">
        <v>0</v>
      </c>
      <c r="L33">
        <v>2</v>
      </c>
      <c r="M33">
        <v>8</v>
      </c>
      <c r="N33">
        <v>0</v>
      </c>
      <c r="O33">
        <v>0</v>
      </c>
      <c r="P33">
        <v>0</v>
      </c>
      <c r="Q33">
        <v>0</v>
      </c>
      <c r="R33">
        <v>0</v>
      </c>
    </row>
    <row r="34" spans="1:18" x14ac:dyDescent="0.25">
      <c r="A34" t="s">
        <v>632</v>
      </c>
      <c r="B34" t="s">
        <v>107</v>
      </c>
      <c r="C34" t="s">
        <v>156</v>
      </c>
      <c r="D34">
        <v>15</v>
      </c>
      <c r="E34" s="66">
        <v>6.0666666666666664</v>
      </c>
      <c r="F34">
        <v>91</v>
      </c>
      <c r="G34" s="66">
        <v>6.166666666666667</v>
      </c>
      <c r="H34">
        <v>92.5</v>
      </c>
      <c r="I34">
        <v>1</v>
      </c>
      <c r="J34">
        <v>0</v>
      </c>
      <c r="K34">
        <v>0</v>
      </c>
      <c r="L34">
        <v>2</v>
      </c>
      <c r="M34">
        <v>7</v>
      </c>
      <c r="N34">
        <v>0</v>
      </c>
      <c r="O34">
        <v>0</v>
      </c>
      <c r="P34">
        <v>0</v>
      </c>
      <c r="Q34">
        <v>0</v>
      </c>
      <c r="R34">
        <v>0</v>
      </c>
    </row>
    <row r="35" spans="1:18" x14ac:dyDescent="0.25">
      <c r="A35" t="s">
        <v>292</v>
      </c>
      <c r="B35" t="s">
        <v>102</v>
      </c>
      <c r="C35" t="s">
        <v>150</v>
      </c>
      <c r="D35">
        <v>15</v>
      </c>
      <c r="E35" s="66">
        <v>5.8666666666666663</v>
      </c>
      <c r="F35">
        <v>88</v>
      </c>
      <c r="G35" s="66">
        <v>5.6333333333333337</v>
      </c>
      <c r="H35">
        <v>84.5</v>
      </c>
      <c r="I35">
        <v>0</v>
      </c>
      <c r="J35">
        <v>0</v>
      </c>
      <c r="K35">
        <v>0</v>
      </c>
      <c r="L35">
        <v>0</v>
      </c>
      <c r="M35">
        <v>7</v>
      </c>
      <c r="N35">
        <v>0</v>
      </c>
      <c r="O35">
        <v>0</v>
      </c>
      <c r="P35">
        <v>0</v>
      </c>
      <c r="Q35">
        <v>0</v>
      </c>
      <c r="R35">
        <v>0</v>
      </c>
    </row>
    <row r="36" spans="1:18" x14ac:dyDescent="0.25">
      <c r="A36" t="s">
        <v>426</v>
      </c>
      <c r="B36" t="s">
        <v>102</v>
      </c>
      <c r="C36" t="s">
        <v>246</v>
      </c>
      <c r="D36">
        <v>15</v>
      </c>
      <c r="E36" s="66">
        <v>5.6333333333333337</v>
      </c>
      <c r="F36">
        <v>84.5</v>
      </c>
      <c r="G36" s="66">
        <v>5.8666666666666663</v>
      </c>
      <c r="H36">
        <v>88</v>
      </c>
      <c r="I36">
        <v>2</v>
      </c>
      <c r="J36">
        <v>0</v>
      </c>
      <c r="K36">
        <v>0</v>
      </c>
      <c r="L36">
        <v>1</v>
      </c>
      <c r="M36">
        <v>5</v>
      </c>
      <c r="N36">
        <v>1</v>
      </c>
      <c r="O36">
        <v>0</v>
      </c>
      <c r="P36">
        <v>0</v>
      </c>
      <c r="Q36">
        <v>0</v>
      </c>
      <c r="R36">
        <v>0</v>
      </c>
    </row>
    <row r="37" spans="1:18" x14ac:dyDescent="0.25">
      <c r="A37" t="s">
        <v>642</v>
      </c>
      <c r="B37" t="s">
        <v>107</v>
      </c>
      <c r="C37" t="s">
        <v>176</v>
      </c>
      <c r="D37">
        <v>33</v>
      </c>
      <c r="E37" s="66">
        <v>5.9242424242424239</v>
      </c>
      <c r="F37">
        <v>195.5</v>
      </c>
      <c r="G37" s="66">
        <v>5.8484848484848486</v>
      </c>
      <c r="H37">
        <v>193</v>
      </c>
      <c r="I37">
        <v>1</v>
      </c>
      <c r="J37">
        <v>0</v>
      </c>
      <c r="K37">
        <v>0</v>
      </c>
      <c r="L37">
        <v>2</v>
      </c>
      <c r="M37">
        <v>15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1:18" x14ac:dyDescent="0.25">
      <c r="A38" t="s">
        <v>619</v>
      </c>
      <c r="B38" t="s">
        <v>107</v>
      </c>
      <c r="C38" t="s">
        <v>158</v>
      </c>
      <c r="D38">
        <v>33</v>
      </c>
      <c r="E38" s="66">
        <v>6.0303030303030303</v>
      </c>
      <c r="F38">
        <v>199</v>
      </c>
      <c r="G38" s="66">
        <v>6.1969696969696972</v>
      </c>
      <c r="H38">
        <v>204.5</v>
      </c>
      <c r="I38">
        <v>4</v>
      </c>
      <c r="J38">
        <v>0</v>
      </c>
      <c r="K38">
        <v>0</v>
      </c>
      <c r="L38">
        <v>1</v>
      </c>
      <c r="M38">
        <v>15</v>
      </c>
      <c r="N38">
        <v>0</v>
      </c>
      <c r="O38">
        <v>0</v>
      </c>
      <c r="P38">
        <v>0</v>
      </c>
      <c r="Q38">
        <v>0</v>
      </c>
      <c r="R38">
        <v>0</v>
      </c>
    </row>
    <row r="39" spans="1:18" x14ac:dyDescent="0.25">
      <c r="A39" t="s">
        <v>419</v>
      </c>
      <c r="B39" t="s">
        <v>102</v>
      </c>
      <c r="C39" t="s">
        <v>171</v>
      </c>
      <c r="D39">
        <v>18</v>
      </c>
      <c r="E39" s="66">
        <v>5.6388888888888893</v>
      </c>
      <c r="F39">
        <v>101.5</v>
      </c>
      <c r="G39" s="66">
        <v>5.583333333333333</v>
      </c>
      <c r="H39">
        <v>100.5</v>
      </c>
      <c r="I39">
        <v>1</v>
      </c>
      <c r="J39">
        <v>0</v>
      </c>
      <c r="K39">
        <v>0</v>
      </c>
      <c r="L39">
        <v>0</v>
      </c>
      <c r="M39">
        <v>8</v>
      </c>
      <c r="N39">
        <v>0</v>
      </c>
      <c r="O39">
        <v>0</v>
      </c>
      <c r="P39">
        <v>0</v>
      </c>
      <c r="Q39">
        <v>0</v>
      </c>
      <c r="R39">
        <v>0</v>
      </c>
    </row>
    <row r="40" spans="1:18" x14ac:dyDescent="0.25">
      <c r="A40" t="s">
        <v>514</v>
      </c>
      <c r="B40" t="s">
        <v>107</v>
      </c>
      <c r="C40" t="s">
        <v>217</v>
      </c>
      <c r="D40">
        <v>18</v>
      </c>
      <c r="E40" s="66">
        <v>5.8888888888888893</v>
      </c>
      <c r="F40">
        <v>106</v>
      </c>
      <c r="G40" s="66">
        <v>5.833333333333333</v>
      </c>
      <c r="H40">
        <v>105</v>
      </c>
      <c r="I40">
        <v>1</v>
      </c>
      <c r="J40">
        <v>0</v>
      </c>
      <c r="K40">
        <v>0</v>
      </c>
      <c r="L40">
        <v>0</v>
      </c>
      <c r="M40">
        <v>6</v>
      </c>
      <c r="N40">
        <v>1</v>
      </c>
      <c r="O40">
        <v>0</v>
      </c>
      <c r="P40">
        <v>0</v>
      </c>
      <c r="Q40">
        <v>0</v>
      </c>
      <c r="R40">
        <v>0</v>
      </c>
    </row>
    <row r="41" spans="1:18" x14ac:dyDescent="0.25">
      <c r="A41" t="s">
        <v>405</v>
      </c>
      <c r="B41" t="s">
        <v>102</v>
      </c>
      <c r="C41" t="s">
        <v>154</v>
      </c>
      <c r="D41">
        <v>9</v>
      </c>
      <c r="E41" s="66">
        <v>5.8888888888888893</v>
      </c>
      <c r="F41">
        <v>53</v>
      </c>
      <c r="G41" s="66">
        <v>5.7777777777777777</v>
      </c>
      <c r="H41">
        <v>52</v>
      </c>
      <c r="I41">
        <v>0</v>
      </c>
      <c r="J41">
        <v>0</v>
      </c>
      <c r="K41">
        <v>0</v>
      </c>
      <c r="L41">
        <v>1</v>
      </c>
      <c r="M41">
        <v>4</v>
      </c>
      <c r="N41">
        <v>0</v>
      </c>
      <c r="O41">
        <v>0</v>
      </c>
      <c r="P41">
        <v>0</v>
      </c>
      <c r="Q41">
        <v>0</v>
      </c>
      <c r="R41">
        <v>0</v>
      </c>
    </row>
    <row r="42" spans="1:18" x14ac:dyDescent="0.25">
      <c r="A42" t="s">
        <v>511</v>
      </c>
      <c r="B42" t="s">
        <v>107</v>
      </c>
      <c r="C42" t="s">
        <v>162</v>
      </c>
      <c r="D42">
        <v>9</v>
      </c>
      <c r="E42" s="66">
        <v>5.3888888888888893</v>
      </c>
      <c r="F42">
        <v>48.5</v>
      </c>
      <c r="G42" s="66">
        <v>5.166666666666667</v>
      </c>
      <c r="H42">
        <v>46.5</v>
      </c>
      <c r="I42">
        <v>0</v>
      </c>
      <c r="J42">
        <v>0</v>
      </c>
      <c r="K42">
        <v>0</v>
      </c>
      <c r="L42">
        <v>0</v>
      </c>
      <c r="M42">
        <v>4</v>
      </c>
      <c r="N42">
        <v>0</v>
      </c>
      <c r="O42">
        <v>0</v>
      </c>
      <c r="P42">
        <v>0</v>
      </c>
      <c r="Q42">
        <v>0</v>
      </c>
      <c r="R42">
        <v>0</v>
      </c>
    </row>
    <row r="43" spans="1:18" x14ac:dyDescent="0.25">
      <c r="A43" t="s">
        <v>557</v>
      </c>
      <c r="B43" t="s">
        <v>107</v>
      </c>
      <c r="C43" t="s">
        <v>217</v>
      </c>
      <c r="D43">
        <v>16</v>
      </c>
      <c r="E43" s="66">
        <v>5.75</v>
      </c>
      <c r="F43">
        <v>92</v>
      </c>
      <c r="G43" s="66">
        <v>5.96875</v>
      </c>
      <c r="H43">
        <v>95.5</v>
      </c>
      <c r="I43">
        <v>2</v>
      </c>
      <c r="J43">
        <v>0</v>
      </c>
      <c r="K43">
        <v>0</v>
      </c>
      <c r="L43">
        <v>1</v>
      </c>
      <c r="M43">
        <v>5</v>
      </c>
      <c r="N43">
        <v>1</v>
      </c>
      <c r="O43">
        <v>0</v>
      </c>
      <c r="P43">
        <v>0</v>
      </c>
      <c r="Q43">
        <v>0</v>
      </c>
      <c r="R43">
        <v>0</v>
      </c>
    </row>
    <row r="44" spans="1:18" x14ac:dyDescent="0.25">
      <c r="A44" t="s">
        <v>308</v>
      </c>
      <c r="B44" t="s">
        <v>102</v>
      </c>
      <c r="C44" t="s">
        <v>171</v>
      </c>
      <c r="D44">
        <v>14</v>
      </c>
      <c r="E44" s="66">
        <v>5.3571428571428568</v>
      </c>
      <c r="F44">
        <v>75</v>
      </c>
      <c r="G44" s="66">
        <v>5.1428571428571432</v>
      </c>
      <c r="H44">
        <v>72</v>
      </c>
      <c r="I44">
        <v>0</v>
      </c>
      <c r="J44">
        <v>0</v>
      </c>
      <c r="K44">
        <v>0</v>
      </c>
      <c r="L44">
        <v>0</v>
      </c>
      <c r="M44">
        <v>4</v>
      </c>
      <c r="N44">
        <v>1</v>
      </c>
      <c r="O44">
        <v>0</v>
      </c>
      <c r="P44">
        <v>0</v>
      </c>
      <c r="Q44">
        <v>0</v>
      </c>
      <c r="R44">
        <v>0</v>
      </c>
    </row>
    <row r="45" spans="1:18" x14ac:dyDescent="0.25">
      <c r="A45" t="s">
        <v>597</v>
      </c>
      <c r="B45" t="s">
        <v>107</v>
      </c>
      <c r="C45" t="s">
        <v>152</v>
      </c>
      <c r="D45">
        <v>7</v>
      </c>
      <c r="E45" s="66">
        <v>5.2857142857142856</v>
      </c>
      <c r="F45">
        <v>37</v>
      </c>
      <c r="G45" s="66">
        <v>5.0714285714285712</v>
      </c>
      <c r="H45">
        <v>35.5</v>
      </c>
      <c r="I45">
        <v>0</v>
      </c>
      <c r="J45">
        <v>0</v>
      </c>
      <c r="K45">
        <v>0</v>
      </c>
      <c r="L45">
        <v>0</v>
      </c>
      <c r="M45">
        <v>1</v>
      </c>
      <c r="N45">
        <v>1</v>
      </c>
      <c r="O45">
        <v>0</v>
      </c>
      <c r="P45">
        <v>0</v>
      </c>
      <c r="Q45">
        <v>0</v>
      </c>
      <c r="R45">
        <v>0</v>
      </c>
    </row>
    <row r="46" spans="1:18" x14ac:dyDescent="0.25">
      <c r="A46" t="s">
        <v>294</v>
      </c>
      <c r="B46" t="s">
        <v>102</v>
      </c>
      <c r="C46" t="s">
        <v>176</v>
      </c>
      <c r="D46">
        <v>19</v>
      </c>
      <c r="E46" s="66">
        <v>6.1315789473684212</v>
      </c>
      <c r="F46">
        <v>116.5</v>
      </c>
      <c r="G46" s="66">
        <v>5.9736842105263159</v>
      </c>
      <c r="H46">
        <v>113.5</v>
      </c>
      <c r="I46">
        <v>0</v>
      </c>
      <c r="J46">
        <v>0</v>
      </c>
      <c r="K46">
        <v>0</v>
      </c>
      <c r="L46">
        <v>1</v>
      </c>
      <c r="M46">
        <v>8</v>
      </c>
      <c r="N46">
        <v>0</v>
      </c>
      <c r="O46">
        <v>0</v>
      </c>
      <c r="P46">
        <v>0</v>
      </c>
      <c r="Q46">
        <v>0</v>
      </c>
      <c r="R46">
        <v>0</v>
      </c>
    </row>
    <row r="47" spans="1:18" x14ac:dyDescent="0.25">
      <c r="A47" t="s">
        <v>608</v>
      </c>
      <c r="B47" t="s">
        <v>107</v>
      </c>
      <c r="C47" t="s">
        <v>162</v>
      </c>
      <c r="D47">
        <v>24</v>
      </c>
      <c r="E47" s="66">
        <v>5.625</v>
      </c>
      <c r="F47">
        <v>135</v>
      </c>
      <c r="G47" s="66">
        <v>5.416666666666667</v>
      </c>
      <c r="H47">
        <v>130</v>
      </c>
      <c r="I47">
        <v>0</v>
      </c>
      <c r="J47">
        <v>0</v>
      </c>
      <c r="K47">
        <v>0</v>
      </c>
      <c r="L47">
        <v>0</v>
      </c>
      <c r="M47">
        <v>10</v>
      </c>
      <c r="N47">
        <v>0</v>
      </c>
      <c r="O47">
        <v>0</v>
      </c>
      <c r="P47">
        <v>0</v>
      </c>
      <c r="Q47">
        <v>0</v>
      </c>
      <c r="R47">
        <v>0</v>
      </c>
    </row>
    <row r="48" spans="1:18" x14ac:dyDescent="0.25">
      <c r="A48" t="s">
        <v>732</v>
      </c>
      <c r="B48" t="s">
        <v>101</v>
      </c>
      <c r="C48" t="s">
        <v>155</v>
      </c>
      <c r="D48">
        <v>24</v>
      </c>
      <c r="E48" s="66">
        <v>5.75</v>
      </c>
      <c r="F48">
        <v>138</v>
      </c>
      <c r="G48" s="66">
        <v>6.166666666666667</v>
      </c>
      <c r="H48">
        <v>148</v>
      </c>
      <c r="I48">
        <v>7</v>
      </c>
      <c r="J48">
        <v>0</v>
      </c>
      <c r="K48">
        <v>0</v>
      </c>
      <c r="L48">
        <v>0</v>
      </c>
      <c r="M48">
        <v>8</v>
      </c>
      <c r="N48">
        <v>1</v>
      </c>
      <c r="O48">
        <v>4</v>
      </c>
      <c r="P48">
        <v>2</v>
      </c>
      <c r="Q48">
        <v>0</v>
      </c>
      <c r="R48">
        <v>0</v>
      </c>
    </row>
    <row r="49" spans="1:18" x14ac:dyDescent="0.25">
      <c r="A49" t="s">
        <v>655</v>
      </c>
      <c r="B49" t="s">
        <v>101</v>
      </c>
      <c r="C49" t="s">
        <v>246</v>
      </c>
      <c r="D49">
        <v>29</v>
      </c>
      <c r="E49" s="66">
        <v>6.1206896551724137</v>
      </c>
      <c r="F49">
        <v>177.5</v>
      </c>
      <c r="G49" s="66">
        <v>7.7068965517241379</v>
      </c>
      <c r="H49">
        <v>223.5</v>
      </c>
      <c r="I49">
        <v>16</v>
      </c>
      <c r="J49">
        <v>0</v>
      </c>
      <c r="K49">
        <v>0</v>
      </c>
      <c r="L49">
        <v>4</v>
      </c>
      <c r="M49">
        <v>10</v>
      </c>
      <c r="N49">
        <v>1</v>
      </c>
      <c r="O49">
        <v>6</v>
      </c>
      <c r="P49">
        <v>0</v>
      </c>
      <c r="Q49">
        <v>0</v>
      </c>
      <c r="R49">
        <v>0</v>
      </c>
    </row>
    <row r="50" spans="1:18" x14ac:dyDescent="0.25">
      <c r="A50" t="s">
        <v>270</v>
      </c>
      <c r="B50" t="s">
        <v>102</v>
      </c>
      <c r="C50" t="s">
        <v>246</v>
      </c>
      <c r="D50">
        <v>22</v>
      </c>
      <c r="E50" s="66">
        <v>5.6590909090909092</v>
      </c>
      <c r="F50">
        <v>124.5</v>
      </c>
      <c r="G50" s="66">
        <v>5.5</v>
      </c>
      <c r="H50">
        <v>121</v>
      </c>
      <c r="I50">
        <v>0</v>
      </c>
      <c r="J50">
        <v>0</v>
      </c>
      <c r="K50">
        <v>0</v>
      </c>
      <c r="L50">
        <v>1</v>
      </c>
      <c r="M50">
        <v>7</v>
      </c>
      <c r="N50">
        <v>1</v>
      </c>
      <c r="O50">
        <v>0</v>
      </c>
      <c r="P50">
        <v>0</v>
      </c>
      <c r="Q50">
        <v>0</v>
      </c>
      <c r="R50">
        <v>0</v>
      </c>
    </row>
    <row r="51" spans="1:18" x14ac:dyDescent="0.25">
      <c r="A51" t="s">
        <v>580</v>
      </c>
      <c r="B51" t="s">
        <v>107</v>
      </c>
      <c r="C51" t="s">
        <v>154</v>
      </c>
      <c r="D51">
        <v>30</v>
      </c>
      <c r="E51" s="66">
        <v>5.95</v>
      </c>
      <c r="F51">
        <v>178.5</v>
      </c>
      <c r="G51" s="66">
        <v>6.55</v>
      </c>
      <c r="H51">
        <v>196.5</v>
      </c>
      <c r="I51">
        <v>7</v>
      </c>
      <c r="J51">
        <v>0</v>
      </c>
      <c r="K51">
        <v>0</v>
      </c>
      <c r="L51">
        <v>3</v>
      </c>
      <c r="M51">
        <v>10</v>
      </c>
      <c r="N51">
        <v>1</v>
      </c>
      <c r="O51">
        <v>0</v>
      </c>
      <c r="P51">
        <v>0</v>
      </c>
      <c r="Q51">
        <v>0</v>
      </c>
      <c r="R51">
        <v>0</v>
      </c>
    </row>
    <row r="52" spans="1:18" x14ac:dyDescent="0.25">
      <c r="A52" t="s">
        <v>402</v>
      </c>
      <c r="B52" t="s">
        <v>102</v>
      </c>
      <c r="C52" t="s">
        <v>246</v>
      </c>
      <c r="D52">
        <v>15</v>
      </c>
      <c r="E52" s="66">
        <v>5.5666666666666664</v>
      </c>
      <c r="F52">
        <v>83.5</v>
      </c>
      <c r="G52" s="66">
        <v>5.3666666666666663</v>
      </c>
      <c r="H52">
        <v>80.5</v>
      </c>
      <c r="I52">
        <v>0</v>
      </c>
      <c r="J52">
        <v>0</v>
      </c>
      <c r="K52">
        <v>0</v>
      </c>
      <c r="L52">
        <v>0</v>
      </c>
      <c r="M52">
        <v>6</v>
      </c>
      <c r="N52">
        <v>0</v>
      </c>
      <c r="O52">
        <v>0</v>
      </c>
      <c r="P52">
        <v>0</v>
      </c>
      <c r="Q52">
        <v>0</v>
      </c>
      <c r="R52">
        <v>0</v>
      </c>
    </row>
    <row r="53" spans="1:18" x14ac:dyDescent="0.25">
      <c r="A53" t="s">
        <v>304</v>
      </c>
      <c r="B53" t="s">
        <v>102</v>
      </c>
      <c r="C53" t="s">
        <v>246</v>
      </c>
      <c r="D53">
        <v>20</v>
      </c>
      <c r="E53" s="66">
        <v>5.7750000000000004</v>
      </c>
      <c r="F53">
        <v>115.5</v>
      </c>
      <c r="G53" s="66">
        <v>5.4749999999999996</v>
      </c>
      <c r="H53">
        <v>109.5</v>
      </c>
      <c r="I53">
        <v>0</v>
      </c>
      <c r="J53">
        <v>0</v>
      </c>
      <c r="K53">
        <v>1</v>
      </c>
      <c r="L53">
        <v>0</v>
      </c>
      <c r="M53">
        <v>4</v>
      </c>
      <c r="N53">
        <v>2</v>
      </c>
      <c r="O53">
        <v>0</v>
      </c>
      <c r="P53">
        <v>0</v>
      </c>
      <c r="Q53">
        <v>0</v>
      </c>
      <c r="R53">
        <v>0</v>
      </c>
    </row>
    <row r="54" spans="1:18" x14ac:dyDescent="0.25">
      <c r="A54" t="s">
        <v>424</v>
      </c>
      <c r="B54" t="s">
        <v>102</v>
      </c>
      <c r="C54" t="s">
        <v>159</v>
      </c>
      <c r="D54">
        <v>10</v>
      </c>
      <c r="E54" s="66">
        <v>5.85</v>
      </c>
      <c r="F54">
        <v>58.5</v>
      </c>
      <c r="G54" s="66">
        <v>5.65</v>
      </c>
      <c r="H54">
        <v>56.5</v>
      </c>
      <c r="I54">
        <v>0</v>
      </c>
      <c r="J54">
        <v>0</v>
      </c>
      <c r="K54">
        <v>0</v>
      </c>
      <c r="L54">
        <v>0</v>
      </c>
      <c r="M54">
        <v>4</v>
      </c>
      <c r="N54">
        <v>0</v>
      </c>
      <c r="O54">
        <v>0</v>
      </c>
      <c r="P54">
        <v>0</v>
      </c>
      <c r="Q54">
        <v>0</v>
      </c>
      <c r="R54">
        <v>0</v>
      </c>
    </row>
    <row r="55" spans="1:18" x14ac:dyDescent="0.25">
      <c r="A55" t="s">
        <v>394</v>
      </c>
      <c r="B55" t="s">
        <v>102</v>
      </c>
      <c r="C55" t="s">
        <v>154</v>
      </c>
      <c r="D55">
        <v>10</v>
      </c>
      <c r="E55" s="66">
        <v>5.3</v>
      </c>
      <c r="F55">
        <v>53</v>
      </c>
      <c r="G55" s="66">
        <v>5.2</v>
      </c>
      <c r="H55">
        <v>52</v>
      </c>
      <c r="I55">
        <v>0</v>
      </c>
      <c r="J55">
        <v>0</v>
      </c>
      <c r="K55">
        <v>0</v>
      </c>
      <c r="L55">
        <v>1</v>
      </c>
      <c r="M55">
        <v>2</v>
      </c>
      <c r="N55">
        <v>1</v>
      </c>
      <c r="O55">
        <v>0</v>
      </c>
      <c r="P55">
        <v>0</v>
      </c>
      <c r="Q55">
        <v>0</v>
      </c>
      <c r="R55">
        <v>0</v>
      </c>
    </row>
    <row r="56" spans="1:18" x14ac:dyDescent="0.25">
      <c r="A56" t="s">
        <v>403</v>
      </c>
      <c r="B56" t="s">
        <v>102</v>
      </c>
      <c r="C56" t="s">
        <v>161</v>
      </c>
      <c r="D56">
        <v>5</v>
      </c>
      <c r="E56" s="66">
        <v>6</v>
      </c>
      <c r="F56">
        <v>30</v>
      </c>
      <c r="G56" s="66">
        <v>6.6</v>
      </c>
      <c r="H56">
        <v>33</v>
      </c>
      <c r="I56">
        <v>1</v>
      </c>
      <c r="J56">
        <v>0</v>
      </c>
      <c r="K56">
        <v>0</v>
      </c>
      <c r="L56">
        <v>1</v>
      </c>
      <c r="M56">
        <v>2</v>
      </c>
      <c r="N56">
        <v>0</v>
      </c>
      <c r="O56">
        <v>0</v>
      </c>
      <c r="P56">
        <v>0</v>
      </c>
      <c r="Q56">
        <v>0</v>
      </c>
      <c r="R56">
        <v>0</v>
      </c>
    </row>
    <row r="57" spans="1:18" x14ac:dyDescent="0.25">
      <c r="A57" t="s">
        <v>420</v>
      </c>
      <c r="B57" t="s">
        <v>102</v>
      </c>
      <c r="C57" t="s">
        <v>153</v>
      </c>
      <c r="D57">
        <v>33</v>
      </c>
      <c r="E57" s="66">
        <v>5.9696969696969697</v>
      </c>
      <c r="F57">
        <v>197</v>
      </c>
      <c r="G57" s="66">
        <v>6.166666666666667</v>
      </c>
      <c r="H57">
        <v>203.5</v>
      </c>
      <c r="I57">
        <v>4</v>
      </c>
      <c r="J57">
        <v>0</v>
      </c>
      <c r="K57">
        <v>0</v>
      </c>
      <c r="L57">
        <v>1</v>
      </c>
      <c r="M57">
        <v>13</v>
      </c>
      <c r="N57">
        <v>0</v>
      </c>
      <c r="O57">
        <v>2</v>
      </c>
      <c r="P57">
        <v>0</v>
      </c>
      <c r="Q57">
        <v>0</v>
      </c>
      <c r="R57">
        <v>0</v>
      </c>
    </row>
    <row r="58" spans="1:18" x14ac:dyDescent="0.25">
      <c r="A58" t="s">
        <v>502</v>
      </c>
      <c r="B58" t="s">
        <v>107</v>
      </c>
      <c r="C58" t="s">
        <v>170</v>
      </c>
      <c r="D58">
        <v>33</v>
      </c>
      <c r="E58" s="66">
        <v>6</v>
      </c>
      <c r="F58">
        <v>198</v>
      </c>
      <c r="G58" s="66">
        <v>6.166666666666667</v>
      </c>
      <c r="H58">
        <v>203.5</v>
      </c>
      <c r="I58">
        <v>2</v>
      </c>
      <c r="J58">
        <v>0</v>
      </c>
      <c r="K58">
        <v>0</v>
      </c>
      <c r="L58">
        <v>6</v>
      </c>
      <c r="M58">
        <v>9</v>
      </c>
      <c r="N58">
        <v>2</v>
      </c>
      <c r="O58">
        <v>0</v>
      </c>
      <c r="P58">
        <v>0</v>
      </c>
      <c r="Q58">
        <v>0</v>
      </c>
      <c r="R58">
        <v>0</v>
      </c>
    </row>
    <row r="59" spans="1:18" x14ac:dyDescent="0.25">
      <c r="A59" t="s">
        <v>462</v>
      </c>
      <c r="B59" t="s">
        <v>107</v>
      </c>
      <c r="C59" t="s">
        <v>153</v>
      </c>
      <c r="D59">
        <v>18</v>
      </c>
      <c r="E59" s="66">
        <v>6.083333333333333</v>
      </c>
      <c r="F59">
        <v>109.5</v>
      </c>
      <c r="G59" s="66">
        <v>5.8888888888888893</v>
      </c>
      <c r="H59">
        <v>106</v>
      </c>
      <c r="I59">
        <v>0</v>
      </c>
      <c r="J59">
        <v>0</v>
      </c>
      <c r="K59">
        <v>0</v>
      </c>
      <c r="L59">
        <v>0</v>
      </c>
      <c r="M59">
        <v>7</v>
      </c>
      <c r="N59">
        <v>0</v>
      </c>
      <c r="O59">
        <v>0</v>
      </c>
      <c r="P59">
        <v>0</v>
      </c>
      <c r="Q59">
        <v>0</v>
      </c>
      <c r="R59">
        <v>0</v>
      </c>
    </row>
    <row r="60" spans="1:18" x14ac:dyDescent="0.25">
      <c r="A60" t="s">
        <v>541</v>
      </c>
      <c r="B60" t="s">
        <v>107</v>
      </c>
      <c r="C60" t="s">
        <v>171</v>
      </c>
      <c r="D60">
        <v>31</v>
      </c>
      <c r="E60" s="66">
        <v>5.806451612903226</v>
      </c>
      <c r="F60">
        <v>180</v>
      </c>
      <c r="G60" s="66">
        <v>6.096774193548387</v>
      </c>
      <c r="H60">
        <v>189</v>
      </c>
      <c r="I60">
        <v>4</v>
      </c>
      <c r="J60">
        <v>0</v>
      </c>
      <c r="K60">
        <v>0</v>
      </c>
      <c r="L60">
        <v>3</v>
      </c>
      <c r="M60">
        <v>12</v>
      </c>
      <c r="N60">
        <v>0</v>
      </c>
      <c r="O60">
        <v>0</v>
      </c>
      <c r="P60">
        <v>0</v>
      </c>
      <c r="Q60">
        <v>0</v>
      </c>
      <c r="R60">
        <v>0</v>
      </c>
    </row>
    <row r="61" spans="1:18" x14ac:dyDescent="0.25">
      <c r="A61" t="s">
        <v>335</v>
      </c>
      <c r="B61" t="s">
        <v>102</v>
      </c>
      <c r="C61" t="s">
        <v>157</v>
      </c>
      <c r="D61">
        <v>26</v>
      </c>
      <c r="E61" s="66">
        <v>5.7884615384615383</v>
      </c>
      <c r="F61">
        <v>150.5</v>
      </c>
      <c r="G61" s="66">
        <v>5.5961538461538458</v>
      </c>
      <c r="H61">
        <v>145.5</v>
      </c>
      <c r="I61">
        <v>0</v>
      </c>
      <c r="J61">
        <v>0</v>
      </c>
      <c r="K61">
        <v>0</v>
      </c>
      <c r="L61">
        <v>0</v>
      </c>
      <c r="M61">
        <v>10</v>
      </c>
      <c r="N61">
        <v>0</v>
      </c>
      <c r="O61">
        <v>0</v>
      </c>
      <c r="P61">
        <v>0</v>
      </c>
      <c r="Q61">
        <v>0</v>
      </c>
      <c r="R61">
        <v>0</v>
      </c>
    </row>
    <row r="62" spans="1:18" x14ac:dyDescent="0.25">
      <c r="A62" t="s">
        <v>606</v>
      </c>
      <c r="B62" t="s">
        <v>107</v>
      </c>
      <c r="C62" t="s">
        <v>162</v>
      </c>
      <c r="D62">
        <v>21</v>
      </c>
      <c r="E62" s="66">
        <v>5.6190476190476186</v>
      </c>
      <c r="F62">
        <v>118</v>
      </c>
      <c r="G62" s="66">
        <v>5.5714285714285712</v>
      </c>
      <c r="H62">
        <v>117</v>
      </c>
      <c r="I62">
        <v>1</v>
      </c>
      <c r="J62">
        <v>0</v>
      </c>
      <c r="K62">
        <v>0</v>
      </c>
      <c r="L62">
        <v>0</v>
      </c>
      <c r="M62">
        <v>8</v>
      </c>
      <c r="N62">
        <v>0</v>
      </c>
      <c r="O62">
        <v>0</v>
      </c>
      <c r="P62">
        <v>0</v>
      </c>
      <c r="Q62">
        <v>0</v>
      </c>
      <c r="R62">
        <v>0</v>
      </c>
    </row>
    <row r="63" spans="1:18" x14ac:dyDescent="0.25">
      <c r="A63" t="s">
        <v>548</v>
      </c>
      <c r="B63" t="s">
        <v>107</v>
      </c>
      <c r="C63" t="s">
        <v>158</v>
      </c>
      <c r="D63">
        <v>32</v>
      </c>
      <c r="E63" s="66">
        <v>5.890625</v>
      </c>
      <c r="F63">
        <v>188.5</v>
      </c>
      <c r="G63" s="66">
        <v>5.828125</v>
      </c>
      <c r="H63">
        <v>186.5</v>
      </c>
      <c r="I63">
        <v>0</v>
      </c>
      <c r="J63">
        <v>0</v>
      </c>
      <c r="K63">
        <v>0</v>
      </c>
      <c r="L63">
        <v>4</v>
      </c>
      <c r="M63">
        <v>12</v>
      </c>
      <c r="N63">
        <v>0</v>
      </c>
      <c r="O63">
        <v>0</v>
      </c>
      <c r="P63">
        <v>0</v>
      </c>
      <c r="Q63">
        <v>0</v>
      </c>
      <c r="R63">
        <v>0</v>
      </c>
    </row>
    <row r="64" spans="1:18" x14ac:dyDescent="0.25">
      <c r="A64" t="s">
        <v>416</v>
      </c>
      <c r="B64" t="s">
        <v>102</v>
      </c>
      <c r="C64" t="s">
        <v>148</v>
      </c>
      <c r="D64">
        <v>24</v>
      </c>
      <c r="E64" s="66">
        <v>6.1875</v>
      </c>
      <c r="F64">
        <v>148.5</v>
      </c>
      <c r="G64" s="66">
        <v>6.125</v>
      </c>
      <c r="H64">
        <v>147</v>
      </c>
      <c r="I64">
        <v>1</v>
      </c>
      <c r="J64">
        <v>0</v>
      </c>
      <c r="K64">
        <v>0</v>
      </c>
      <c r="L64">
        <v>0</v>
      </c>
      <c r="M64">
        <v>9</v>
      </c>
      <c r="N64">
        <v>0</v>
      </c>
      <c r="O64">
        <v>0</v>
      </c>
      <c r="P64">
        <v>0</v>
      </c>
      <c r="Q64">
        <v>0</v>
      </c>
      <c r="R64">
        <v>0</v>
      </c>
    </row>
    <row r="65" spans="1:18" x14ac:dyDescent="0.25">
      <c r="A65" t="s">
        <v>379</v>
      </c>
      <c r="B65" t="s">
        <v>102</v>
      </c>
      <c r="C65" t="s">
        <v>171</v>
      </c>
      <c r="D65">
        <v>16</v>
      </c>
      <c r="E65" s="66">
        <v>5.71875</v>
      </c>
      <c r="F65">
        <v>91.5</v>
      </c>
      <c r="G65" s="66">
        <v>5.96875</v>
      </c>
      <c r="H65">
        <v>95.5</v>
      </c>
      <c r="I65">
        <v>2</v>
      </c>
      <c r="J65">
        <v>0</v>
      </c>
      <c r="K65">
        <v>0</v>
      </c>
      <c r="L65">
        <v>1</v>
      </c>
      <c r="M65">
        <v>6</v>
      </c>
      <c r="N65">
        <v>0</v>
      </c>
      <c r="O65">
        <v>0</v>
      </c>
      <c r="P65">
        <v>0</v>
      </c>
      <c r="Q65">
        <v>0</v>
      </c>
      <c r="R65">
        <v>0</v>
      </c>
    </row>
    <row r="66" spans="1:18" x14ac:dyDescent="0.25">
      <c r="A66" t="s">
        <v>328</v>
      </c>
      <c r="B66" t="s">
        <v>102</v>
      </c>
      <c r="C66" t="s">
        <v>150</v>
      </c>
      <c r="D66">
        <v>16</v>
      </c>
      <c r="E66" s="66">
        <v>5.625</v>
      </c>
      <c r="F66">
        <v>90</v>
      </c>
      <c r="G66" s="66">
        <v>5.4375</v>
      </c>
      <c r="H66">
        <v>87</v>
      </c>
      <c r="I66">
        <v>0</v>
      </c>
      <c r="J66">
        <v>0</v>
      </c>
      <c r="K66">
        <v>0</v>
      </c>
      <c r="L66">
        <v>0</v>
      </c>
      <c r="M66">
        <v>4</v>
      </c>
      <c r="N66">
        <v>1</v>
      </c>
      <c r="O66">
        <v>0</v>
      </c>
      <c r="P66">
        <v>0</v>
      </c>
      <c r="Q66">
        <v>0</v>
      </c>
      <c r="R66">
        <v>0</v>
      </c>
    </row>
    <row r="67" spans="1:18" x14ac:dyDescent="0.25">
      <c r="A67" t="s">
        <v>318</v>
      </c>
      <c r="B67" t="s">
        <v>102</v>
      </c>
      <c r="C67" t="s">
        <v>153</v>
      </c>
      <c r="D67">
        <v>8</v>
      </c>
      <c r="E67" s="66">
        <v>5.75</v>
      </c>
      <c r="F67">
        <v>46</v>
      </c>
      <c r="G67" s="66">
        <v>5.5625</v>
      </c>
      <c r="H67">
        <v>44.5</v>
      </c>
      <c r="I67">
        <v>0</v>
      </c>
      <c r="J67">
        <v>0</v>
      </c>
      <c r="K67">
        <v>0</v>
      </c>
      <c r="L67">
        <v>0</v>
      </c>
      <c r="M67">
        <v>3</v>
      </c>
      <c r="N67">
        <v>0</v>
      </c>
      <c r="O67">
        <v>0</v>
      </c>
      <c r="P67">
        <v>0</v>
      </c>
      <c r="Q67">
        <v>0</v>
      </c>
      <c r="R67">
        <v>0</v>
      </c>
    </row>
    <row r="68" spans="1:18" x14ac:dyDescent="0.25">
      <c r="A68" t="s">
        <v>298</v>
      </c>
      <c r="B68" t="s">
        <v>102</v>
      </c>
      <c r="C68" t="s">
        <v>156</v>
      </c>
      <c r="D68">
        <v>19</v>
      </c>
      <c r="E68" s="66">
        <v>5.7105263157894735</v>
      </c>
      <c r="F68">
        <v>108.5</v>
      </c>
      <c r="G68" s="66">
        <v>5.5263157894736841</v>
      </c>
      <c r="H68">
        <v>105</v>
      </c>
      <c r="I68">
        <v>0</v>
      </c>
      <c r="J68">
        <v>0</v>
      </c>
      <c r="K68">
        <v>0</v>
      </c>
      <c r="L68">
        <v>0</v>
      </c>
      <c r="M68">
        <v>7</v>
      </c>
      <c r="N68">
        <v>0</v>
      </c>
      <c r="O68">
        <v>0</v>
      </c>
      <c r="P68">
        <v>0</v>
      </c>
      <c r="Q68">
        <v>0</v>
      </c>
      <c r="R68">
        <v>0</v>
      </c>
    </row>
    <row r="69" spans="1:18" x14ac:dyDescent="0.25">
      <c r="A69" t="s">
        <v>652</v>
      </c>
      <c r="B69" t="s">
        <v>101</v>
      </c>
      <c r="C69" t="s">
        <v>150</v>
      </c>
      <c r="D69">
        <v>30</v>
      </c>
      <c r="E69" s="66">
        <v>5.916666666666667</v>
      </c>
      <c r="F69">
        <v>177.5</v>
      </c>
      <c r="G69" s="66">
        <v>7.0666666666666664</v>
      </c>
      <c r="H69">
        <v>212</v>
      </c>
      <c r="I69">
        <v>14</v>
      </c>
      <c r="J69">
        <v>0</v>
      </c>
      <c r="K69">
        <v>0</v>
      </c>
      <c r="L69">
        <v>4</v>
      </c>
      <c r="M69">
        <v>9</v>
      </c>
      <c r="N69">
        <v>1</v>
      </c>
      <c r="O69">
        <v>3</v>
      </c>
      <c r="P69">
        <v>2</v>
      </c>
      <c r="Q69">
        <v>0</v>
      </c>
      <c r="R69">
        <v>0</v>
      </c>
    </row>
    <row r="70" spans="1:18" x14ac:dyDescent="0.25">
      <c r="A70" t="s">
        <v>692</v>
      </c>
      <c r="B70" t="s">
        <v>101</v>
      </c>
      <c r="C70" t="s">
        <v>176</v>
      </c>
      <c r="D70">
        <v>33</v>
      </c>
      <c r="E70" s="66">
        <v>6.4242424242424239</v>
      </c>
      <c r="F70">
        <v>212</v>
      </c>
      <c r="G70" s="66">
        <v>8.2121212121212128</v>
      </c>
      <c r="H70">
        <v>271</v>
      </c>
      <c r="I70">
        <v>22</v>
      </c>
      <c r="J70">
        <v>0</v>
      </c>
      <c r="K70">
        <v>0</v>
      </c>
      <c r="L70">
        <v>2</v>
      </c>
      <c r="M70">
        <v>10</v>
      </c>
      <c r="N70">
        <v>1</v>
      </c>
      <c r="O70">
        <v>0</v>
      </c>
      <c r="P70">
        <v>1</v>
      </c>
      <c r="Q70">
        <v>0</v>
      </c>
      <c r="R70">
        <v>0</v>
      </c>
    </row>
    <row r="71" spans="1:18" x14ac:dyDescent="0.25">
      <c r="A71" t="s">
        <v>754</v>
      </c>
      <c r="B71" t="s">
        <v>101</v>
      </c>
      <c r="C71" t="s">
        <v>246</v>
      </c>
      <c r="D71">
        <v>33</v>
      </c>
      <c r="E71" s="66">
        <v>5.8787878787878789</v>
      </c>
      <c r="F71">
        <v>194</v>
      </c>
      <c r="G71" s="66">
        <v>6.5454545454545459</v>
      </c>
      <c r="H71">
        <v>216</v>
      </c>
      <c r="I71">
        <v>9</v>
      </c>
      <c r="J71">
        <v>0</v>
      </c>
      <c r="K71">
        <v>0</v>
      </c>
      <c r="L71">
        <v>1</v>
      </c>
      <c r="M71">
        <v>10</v>
      </c>
      <c r="N71">
        <v>1</v>
      </c>
      <c r="O71">
        <v>1</v>
      </c>
      <c r="P71">
        <v>0</v>
      </c>
      <c r="Q71">
        <v>0</v>
      </c>
      <c r="R71">
        <v>0</v>
      </c>
    </row>
    <row r="72" spans="1:18" x14ac:dyDescent="0.25">
      <c r="A72" t="s">
        <v>413</v>
      </c>
      <c r="B72" t="s">
        <v>102</v>
      </c>
      <c r="C72" t="s">
        <v>154</v>
      </c>
      <c r="D72">
        <v>25</v>
      </c>
      <c r="E72" s="66">
        <v>5.84</v>
      </c>
      <c r="F72">
        <v>146</v>
      </c>
      <c r="G72" s="66">
        <v>5.78</v>
      </c>
      <c r="H72">
        <v>144.5</v>
      </c>
      <c r="I72">
        <v>1</v>
      </c>
      <c r="J72">
        <v>0</v>
      </c>
      <c r="K72">
        <v>0</v>
      </c>
      <c r="L72">
        <v>0</v>
      </c>
      <c r="M72">
        <v>9</v>
      </c>
      <c r="N72">
        <v>0</v>
      </c>
      <c r="O72">
        <v>0</v>
      </c>
      <c r="P72">
        <v>0</v>
      </c>
      <c r="Q72">
        <v>0</v>
      </c>
      <c r="R72">
        <v>0</v>
      </c>
    </row>
    <row r="73" spans="1:18" x14ac:dyDescent="0.25">
      <c r="A73" t="s">
        <v>302</v>
      </c>
      <c r="B73" t="s">
        <v>102</v>
      </c>
      <c r="C73" t="s">
        <v>154</v>
      </c>
      <c r="D73">
        <v>25</v>
      </c>
      <c r="E73" s="66">
        <v>5.76</v>
      </c>
      <c r="F73">
        <v>144</v>
      </c>
      <c r="G73" s="66">
        <v>5.86</v>
      </c>
      <c r="H73">
        <v>146.5</v>
      </c>
      <c r="I73">
        <v>2</v>
      </c>
      <c r="J73">
        <v>0</v>
      </c>
      <c r="K73">
        <v>0</v>
      </c>
      <c r="L73">
        <v>1</v>
      </c>
      <c r="M73">
        <v>7</v>
      </c>
      <c r="N73">
        <v>1</v>
      </c>
      <c r="O73">
        <v>0</v>
      </c>
      <c r="P73">
        <v>0</v>
      </c>
      <c r="Q73">
        <v>0</v>
      </c>
      <c r="R73">
        <v>0</v>
      </c>
    </row>
    <row r="74" spans="1:18" x14ac:dyDescent="0.25">
      <c r="A74" t="s">
        <v>469</v>
      </c>
      <c r="B74" t="s">
        <v>107</v>
      </c>
      <c r="C74" t="s">
        <v>149</v>
      </c>
      <c r="D74">
        <v>28</v>
      </c>
      <c r="E74" s="66">
        <v>5.7678571428571432</v>
      </c>
      <c r="F74">
        <v>161.5</v>
      </c>
      <c r="G74" s="66">
        <v>6.2678571428571432</v>
      </c>
      <c r="H74">
        <v>175.5</v>
      </c>
      <c r="I74">
        <v>5</v>
      </c>
      <c r="J74">
        <v>0</v>
      </c>
      <c r="K74">
        <v>0</v>
      </c>
      <c r="L74">
        <v>4</v>
      </c>
      <c r="M74">
        <v>10</v>
      </c>
      <c r="N74">
        <v>0</v>
      </c>
      <c r="O74">
        <v>0</v>
      </c>
      <c r="P74">
        <v>0</v>
      </c>
      <c r="Q74">
        <v>0</v>
      </c>
      <c r="R74">
        <v>0</v>
      </c>
    </row>
    <row r="75" spans="1:18" x14ac:dyDescent="0.25">
      <c r="A75" t="s">
        <v>581</v>
      </c>
      <c r="B75" t="s">
        <v>107</v>
      </c>
      <c r="C75" t="s">
        <v>246</v>
      </c>
      <c r="D75">
        <v>28</v>
      </c>
      <c r="E75" s="66">
        <v>5.875</v>
      </c>
      <c r="F75">
        <v>164.5</v>
      </c>
      <c r="G75" s="66">
        <v>5.7321428571428568</v>
      </c>
      <c r="H75">
        <v>160.5</v>
      </c>
      <c r="I75">
        <v>0</v>
      </c>
      <c r="J75">
        <v>0</v>
      </c>
      <c r="K75">
        <v>0</v>
      </c>
      <c r="L75">
        <v>1</v>
      </c>
      <c r="M75">
        <v>8</v>
      </c>
      <c r="N75">
        <v>1</v>
      </c>
      <c r="O75">
        <v>0</v>
      </c>
      <c r="P75">
        <v>0</v>
      </c>
      <c r="Q75">
        <v>0</v>
      </c>
      <c r="R75">
        <v>0</v>
      </c>
    </row>
    <row r="76" spans="1:18" x14ac:dyDescent="0.25">
      <c r="A76" t="s">
        <v>712</v>
      </c>
      <c r="B76" t="s">
        <v>101</v>
      </c>
      <c r="C76" t="s">
        <v>162</v>
      </c>
      <c r="D76">
        <v>14</v>
      </c>
      <c r="E76" s="66">
        <v>5.7142857142857144</v>
      </c>
      <c r="F76">
        <v>80</v>
      </c>
      <c r="G76" s="66">
        <v>5.8214285714285712</v>
      </c>
      <c r="H76">
        <v>81.5</v>
      </c>
      <c r="I76">
        <v>1</v>
      </c>
      <c r="J76">
        <v>0</v>
      </c>
      <c r="K76">
        <v>0</v>
      </c>
      <c r="L76">
        <v>1</v>
      </c>
      <c r="M76">
        <v>5</v>
      </c>
      <c r="N76">
        <v>0</v>
      </c>
      <c r="O76">
        <v>0</v>
      </c>
      <c r="P76">
        <v>0</v>
      </c>
      <c r="Q76">
        <v>0</v>
      </c>
      <c r="R76">
        <v>0</v>
      </c>
    </row>
    <row r="77" spans="1:18" x14ac:dyDescent="0.25">
      <c r="A77" t="s">
        <v>599</v>
      </c>
      <c r="B77" t="s">
        <v>107</v>
      </c>
      <c r="C77" t="s">
        <v>159</v>
      </c>
      <c r="D77">
        <v>34</v>
      </c>
      <c r="E77" s="66">
        <v>6.2794117647058822</v>
      </c>
      <c r="F77">
        <v>213.5</v>
      </c>
      <c r="G77" s="66">
        <v>6.5147058823529411</v>
      </c>
      <c r="H77">
        <v>221.5</v>
      </c>
      <c r="I77">
        <v>4</v>
      </c>
      <c r="J77">
        <v>0</v>
      </c>
      <c r="K77">
        <v>0</v>
      </c>
      <c r="L77">
        <v>2</v>
      </c>
      <c r="M77">
        <v>12</v>
      </c>
      <c r="N77">
        <v>0</v>
      </c>
      <c r="O77">
        <v>0</v>
      </c>
      <c r="P77">
        <v>0</v>
      </c>
      <c r="Q77">
        <v>0</v>
      </c>
      <c r="R77">
        <v>0</v>
      </c>
    </row>
    <row r="78" spans="1:18" x14ac:dyDescent="0.25">
      <c r="A78" t="s">
        <v>315</v>
      </c>
      <c r="B78" t="s">
        <v>102</v>
      </c>
      <c r="C78" t="s">
        <v>154</v>
      </c>
      <c r="D78">
        <v>17</v>
      </c>
      <c r="E78" s="66">
        <v>5.7352941176470589</v>
      </c>
      <c r="F78">
        <v>97.5</v>
      </c>
      <c r="G78" s="66">
        <v>5.617647058823529</v>
      </c>
      <c r="H78">
        <v>95.5</v>
      </c>
      <c r="I78">
        <v>1</v>
      </c>
      <c r="J78">
        <v>0</v>
      </c>
      <c r="K78">
        <v>1</v>
      </c>
      <c r="L78">
        <v>0</v>
      </c>
      <c r="M78">
        <v>6</v>
      </c>
      <c r="N78">
        <v>0</v>
      </c>
      <c r="O78">
        <v>0</v>
      </c>
      <c r="P78">
        <v>0</v>
      </c>
      <c r="Q78">
        <v>0</v>
      </c>
      <c r="R78">
        <v>0</v>
      </c>
    </row>
    <row r="79" spans="1:18" x14ac:dyDescent="0.25">
      <c r="A79" t="s">
        <v>396</v>
      </c>
      <c r="B79" t="s">
        <v>102</v>
      </c>
      <c r="C79" t="s">
        <v>152</v>
      </c>
      <c r="D79">
        <v>20</v>
      </c>
      <c r="E79" s="66">
        <v>6.2</v>
      </c>
      <c r="F79">
        <v>124</v>
      </c>
      <c r="G79" s="66">
        <v>6.0250000000000004</v>
      </c>
      <c r="H79">
        <v>120.5</v>
      </c>
      <c r="I79">
        <v>0</v>
      </c>
      <c r="J79">
        <v>0</v>
      </c>
      <c r="K79">
        <v>0</v>
      </c>
      <c r="L79">
        <v>0</v>
      </c>
      <c r="M79">
        <v>5</v>
      </c>
      <c r="N79">
        <v>1</v>
      </c>
      <c r="O79">
        <v>0</v>
      </c>
      <c r="P79">
        <v>0</v>
      </c>
      <c r="Q79">
        <v>0</v>
      </c>
      <c r="R79">
        <v>0</v>
      </c>
    </row>
    <row r="80" spans="1:18" x14ac:dyDescent="0.25">
      <c r="A80" t="s">
        <v>283</v>
      </c>
      <c r="B80" t="s">
        <v>102</v>
      </c>
      <c r="C80" t="s">
        <v>149</v>
      </c>
      <c r="D80">
        <v>20</v>
      </c>
      <c r="E80" s="66">
        <v>5.6</v>
      </c>
      <c r="F80">
        <v>112</v>
      </c>
      <c r="G80" s="66">
        <v>5.4249999999999998</v>
      </c>
      <c r="H80">
        <v>108.5</v>
      </c>
      <c r="I80">
        <v>0</v>
      </c>
      <c r="J80">
        <v>0</v>
      </c>
      <c r="K80">
        <v>0</v>
      </c>
      <c r="L80">
        <v>0</v>
      </c>
      <c r="M80">
        <v>3</v>
      </c>
      <c r="N80">
        <v>2</v>
      </c>
      <c r="O80">
        <v>0</v>
      </c>
      <c r="P80">
        <v>0</v>
      </c>
      <c r="Q80">
        <v>0</v>
      </c>
      <c r="R80">
        <v>0</v>
      </c>
    </row>
    <row r="81" spans="1:18" x14ac:dyDescent="0.25">
      <c r="A81" t="s">
        <v>451</v>
      </c>
      <c r="B81" t="s">
        <v>102</v>
      </c>
      <c r="C81" t="s">
        <v>170</v>
      </c>
      <c r="D81">
        <v>23</v>
      </c>
      <c r="E81" s="66">
        <v>5.8043478260869561</v>
      </c>
      <c r="F81">
        <v>133.5</v>
      </c>
      <c r="G81" s="66">
        <v>5.6304347826086953</v>
      </c>
      <c r="H81">
        <v>129.5</v>
      </c>
      <c r="I81">
        <v>0</v>
      </c>
      <c r="J81">
        <v>0</v>
      </c>
      <c r="K81">
        <v>0</v>
      </c>
      <c r="L81">
        <v>0</v>
      </c>
      <c r="M81">
        <v>8</v>
      </c>
      <c r="N81">
        <v>0</v>
      </c>
      <c r="O81">
        <v>0</v>
      </c>
      <c r="P81">
        <v>0</v>
      </c>
      <c r="Q81">
        <v>0</v>
      </c>
      <c r="R81">
        <v>0</v>
      </c>
    </row>
    <row r="82" spans="1:18" x14ac:dyDescent="0.25">
      <c r="A82" t="s">
        <v>284</v>
      </c>
      <c r="B82" t="s">
        <v>102</v>
      </c>
      <c r="C82" t="s">
        <v>170</v>
      </c>
      <c r="D82">
        <v>21</v>
      </c>
      <c r="E82" s="66">
        <v>5.9047619047619051</v>
      </c>
      <c r="F82">
        <v>124</v>
      </c>
      <c r="G82" s="66">
        <v>5.6904761904761907</v>
      </c>
      <c r="H82">
        <v>119.5</v>
      </c>
      <c r="I82">
        <v>0</v>
      </c>
      <c r="J82">
        <v>0</v>
      </c>
      <c r="K82">
        <v>1</v>
      </c>
      <c r="L82">
        <v>1</v>
      </c>
      <c r="M82">
        <v>7</v>
      </c>
      <c r="N82">
        <v>0</v>
      </c>
      <c r="O82">
        <v>0</v>
      </c>
      <c r="P82">
        <v>0</v>
      </c>
      <c r="Q82">
        <v>0</v>
      </c>
      <c r="R82">
        <v>0</v>
      </c>
    </row>
    <row r="83" spans="1:18" x14ac:dyDescent="0.25">
      <c r="A83" t="s">
        <v>268</v>
      </c>
      <c r="B83" t="s">
        <v>102</v>
      </c>
      <c r="C83" t="s">
        <v>149</v>
      </c>
      <c r="D83">
        <v>18</v>
      </c>
      <c r="E83" s="66">
        <v>5.75</v>
      </c>
      <c r="F83">
        <v>103.5</v>
      </c>
      <c r="G83" s="66">
        <v>5.583333333333333</v>
      </c>
      <c r="H83">
        <v>100.5</v>
      </c>
      <c r="I83">
        <v>0</v>
      </c>
      <c r="J83">
        <v>0</v>
      </c>
      <c r="K83">
        <v>0</v>
      </c>
      <c r="L83">
        <v>0</v>
      </c>
      <c r="M83">
        <v>6</v>
      </c>
      <c r="N83">
        <v>0</v>
      </c>
      <c r="O83">
        <v>0</v>
      </c>
      <c r="P83">
        <v>0</v>
      </c>
      <c r="Q83">
        <v>0</v>
      </c>
      <c r="R83">
        <v>0</v>
      </c>
    </row>
    <row r="84" spans="1:18" x14ac:dyDescent="0.25">
      <c r="A84" t="s">
        <v>274</v>
      </c>
      <c r="B84" t="s">
        <v>102</v>
      </c>
      <c r="C84" t="s">
        <v>246</v>
      </c>
      <c r="D84">
        <v>15</v>
      </c>
      <c r="E84" s="66">
        <v>5.6</v>
      </c>
      <c r="F84">
        <v>84</v>
      </c>
      <c r="G84" s="66">
        <v>5.4333333333333336</v>
      </c>
      <c r="H84">
        <v>81.5</v>
      </c>
      <c r="I84">
        <v>0</v>
      </c>
      <c r="J84">
        <v>0</v>
      </c>
      <c r="K84">
        <v>0</v>
      </c>
      <c r="L84">
        <v>0</v>
      </c>
      <c r="M84">
        <v>5</v>
      </c>
      <c r="N84">
        <v>0</v>
      </c>
      <c r="O84">
        <v>0</v>
      </c>
      <c r="P84">
        <v>0</v>
      </c>
      <c r="Q84">
        <v>0</v>
      </c>
      <c r="R84">
        <v>0</v>
      </c>
    </row>
    <row r="85" spans="1:18" x14ac:dyDescent="0.25">
      <c r="A85" t="s">
        <v>339</v>
      </c>
      <c r="B85" t="s">
        <v>102</v>
      </c>
      <c r="C85" t="s">
        <v>152</v>
      </c>
      <c r="D85">
        <v>21</v>
      </c>
      <c r="E85" s="66">
        <v>5.5238095238095237</v>
      </c>
      <c r="F85">
        <v>116</v>
      </c>
      <c r="G85" s="66">
        <v>5.3571428571428568</v>
      </c>
      <c r="H85">
        <v>112.5</v>
      </c>
      <c r="I85">
        <v>0</v>
      </c>
      <c r="J85">
        <v>0</v>
      </c>
      <c r="K85">
        <v>0</v>
      </c>
      <c r="L85">
        <v>0</v>
      </c>
      <c r="M85">
        <v>5</v>
      </c>
      <c r="N85">
        <v>1</v>
      </c>
      <c r="O85">
        <v>0</v>
      </c>
      <c r="P85">
        <v>0</v>
      </c>
      <c r="Q85">
        <v>0</v>
      </c>
      <c r="R85">
        <v>0</v>
      </c>
    </row>
    <row r="86" spans="1:18" x14ac:dyDescent="0.25">
      <c r="A86" t="s">
        <v>504</v>
      </c>
      <c r="B86" t="s">
        <v>107</v>
      </c>
      <c r="C86" t="s">
        <v>156</v>
      </c>
      <c r="D86">
        <v>15</v>
      </c>
      <c r="E86" s="66">
        <v>5.8</v>
      </c>
      <c r="F86">
        <v>87</v>
      </c>
      <c r="G86" s="66">
        <v>5.833333333333333</v>
      </c>
      <c r="H86">
        <v>87.5</v>
      </c>
      <c r="I86">
        <v>1</v>
      </c>
      <c r="J86">
        <v>0</v>
      </c>
      <c r="K86">
        <v>0</v>
      </c>
      <c r="L86">
        <v>0</v>
      </c>
      <c r="M86">
        <v>5</v>
      </c>
      <c r="N86">
        <v>0</v>
      </c>
      <c r="O86">
        <v>0</v>
      </c>
      <c r="P86">
        <v>0</v>
      </c>
      <c r="Q86">
        <v>0</v>
      </c>
      <c r="R86">
        <v>0</v>
      </c>
    </row>
    <row r="87" spans="1:18" x14ac:dyDescent="0.25">
      <c r="A87" t="s">
        <v>395</v>
      </c>
      <c r="B87" t="s">
        <v>102</v>
      </c>
      <c r="C87" t="s">
        <v>161</v>
      </c>
      <c r="D87">
        <v>15</v>
      </c>
      <c r="E87" s="66">
        <v>5.8</v>
      </c>
      <c r="F87">
        <v>87</v>
      </c>
      <c r="G87" s="66">
        <v>5.6333333333333337</v>
      </c>
      <c r="H87">
        <v>84.5</v>
      </c>
      <c r="I87">
        <v>0</v>
      </c>
      <c r="J87">
        <v>0</v>
      </c>
      <c r="K87">
        <v>0</v>
      </c>
      <c r="L87">
        <v>0</v>
      </c>
      <c r="M87">
        <v>3</v>
      </c>
      <c r="N87">
        <v>1</v>
      </c>
      <c r="O87">
        <v>0</v>
      </c>
      <c r="P87">
        <v>0</v>
      </c>
      <c r="Q87">
        <v>0</v>
      </c>
      <c r="R87">
        <v>0</v>
      </c>
    </row>
    <row r="88" spans="1:18" x14ac:dyDescent="0.25">
      <c r="A88" t="s">
        <v>601</v>
      </c>
      <c r="B88" t="s">
        <v>107</v>
      </c>
      <c r="C88" t="s">
        <v>152</v>
      </c>
      <c r="D88">
        <v>6</v>
      </c>
      <c r="E88" s="66">
        <v>5.583333333333333</v>
      </c>
      <c r="F88">
        <v>33.5</v>
      </c>
      <c r="G88" s="66">
        <v>5.416666666666667</v>
      </c>
      <c r="H88">
        <v>32.5</v>
      </c>
      <c r="I88">
        <v>0</v>
      </c>
      <c r="J88">
        <v>0</v>
      </c>
      <c r="K88">
        <v>0</v>
      </c>
      <c r="L88">
        <v>0</v>
      </c>
      <c r="M88">
        <v>2</v>
      </c>
      <c r="N88">
        <v>0</v>
      </c>
      <c r="O88">
        <v>0</v>
      </c>
      <c r="P88">
        <v>0</v>
      </c>
      <c r="Q88">
        <v>0</v>
      </c>
      <c r="R88">
        <v>0</v>
      </c>
    </row>
    <row r="89" spans="1:18" x14ac:dyDescent="0.25">
      <c r="A89" t="s">
        <v>265</v>
      </c>
      <c r="B89" t="s">
        <v>102</v>
      </c>
      <c r="C89" t="s">
        <v>217</v>
      </c>
      <c r="D89">
        <v>15</v>
      </c>
      <c r="E89" s="66">
        <v>5.6333333333333337</v>
      </c>
      <c r="F89">
        <v>84.5</v>
      </c>
      <c r="G89" s="66">
        <v>5.4666666666666668</v>
      </c>
      <c r="H89">
        <v>82</v>
      </c>
      <c r="I89">
        <v>0</v>
      </c>
      <c r="J89">
        <v>0</v>
      </c>
      <c r="K89">
        <v>0</v>
      </c>
      <c r="L89">
        <v>0</v>
      </c>
      <c r="M89">
        <v>1</v>
      </c>
      <c r="N89">
        <v>2</v>
      </c>
      <c r="O89">
        <v>0</v>
      </c>
      <c r="P89">
        <v>0</v>
      </c>
      <c r="Q89">
        <v>0</v>
      </c>
      <c r="R89">
        <v>0</v>
      </c>
    </row>
    <row r="90" spans="1:18" x14ac:dyDescent="0.25">
      <c r="A90" t="s">
        <v>269</v>
      </c>
      <c r="B90" t="s">
        <v>102</v>
      </c>
      <c r="C90" t="s">
        <v>148</v>
      </c>
      <c r="D90">
        <v>3</v>
      </c>
      <c r="E90" s="66">
        <v>6.166666666666667</v>
      </c>
      <c r="F90">
        <v>18.5</v>
      </c>
      <c r="G90" s="66">
        <v>7</v>
      </c>
      <c r="H90">
        <v>21</v>
      </c>
      <c r="I90">
        <v>1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</row>
    <row r="91" spans="1:18" x14ac:dyDescent="0.25">
      <c r="A91" t="s">
        <v>288</v>
      </c>
      <c r="B91" t="s">
        <v>102</v>
      </c>
      <c r="C91" t="s">
        <v>217</v>
      </c>
      <c r="D91">
        <v>3</v>
      </c>
      <c r="E91" s="66">
        <v>5.5</v>
      </c>
      <c r="F91">
        <v>16.5</v>
      </c>
      <c r="G91" s="66">
        <v>5.333333333333333</v>
      </c>
      <c r="H91">
        <v>16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</row>
    <row r="92" spans="1:18" x14ac:dyDescent="0.25">
      <c r="A92" t="s">
        <v>332</v>
      </c>
      <c r="B92" t="s">
        <v>102</v>
      </c>
      <c r="C92" t="s">
        <v>153</v>
      </c>
      <c r="D92">
        <v>9</v>
      </c>
      <c r="E92" s="66">
        <v>5.4444444444444446</v>
      </c>
      <c r="F92">
        <v>49</v>
      </c>
      <c r="G92" s="66">
        <v>5.2777777777777777</v>
      </c>
      <c r="H92">
        <v>47.5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</row>
    <row r="93" spans="1:18" x14ac:dyDescent="0.25">
      <c r="A93" t="s">
        <v>616</v>
      </c>
      <c r="B93" t="s">
        <v>107</v>
      </c>
      <c r="C93" t="s">
        <v>151</v>
      </c>
      <c r="D93">
        <v>3</v>
      </c>
      <c r="E93" s="66">
        <v>5.833333333333333</v>
      </c>
      <c r="F93">
        <v>17.5</v>
      </c>
      <c r="G93" s="66">
        <v>5.666666666666667</v>
      </c>
      <c r="H93">
        <v>17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</row>
    <row r="94" spans="1:18" x14ac:dyDescent="0.25">
      <c r="A94" t="s">
        <v>350</v>
      </c>
      <c r="B94" t="s">
        <v>102</v>
      </c>
      <c r="C94" t="s">
        <v>176</v>
      </c>
      <c r="D94">
        <v>34</v>
      </c>
      <c r="E94" s="66">
        <v>6.0735294117647056</v>
      </c>
      <c r="F94">
        <v>206.5</v>
      </c>
      <c r="G94" s="66">
        <v>6.0882352941176467</v>
      </c>
      <c r="H94">
        <v>207</v>
      </c>
      <c r="I94">
        <v>2</v>
      </c>
      <c r="J94">
        <v>0</v>
      </c>
      <c r="K94">
        <v>0</v>
      </c>
      <c r="L94">
        <v>0</v>
      </c>
      <c r="M94">
        <v>11</v>
      </c>
      <c r="N94">
        <v>0</v>
      </c>
      <c r="O94">
        <v>0</v>
      </c>
      <c r="P94">
        <v>0</v>
      </c>
      <c r="Q94">
        <v>0</v>
      </c>
      <c r="R94">
        <v>0</v>
      </c>
    </row>
    <row r="95" spans="1:18" x14ac:dyDescent="0.25">
      <c r="A95" t="s">
        <v>346</v>
      </c>
      <c r="B95" t="s">
        <v>102</v>
      </c>
      <c r="C95" t="s">
        <v>169</v>
      </c>
      <c r="D95">
        <v>31</v>
      </c>
      <c r="E95" s="66">
        <v>5.82258064516129</v>
      </c>
      <c r="F95">
        <v>180.5</v>
      </c>
      <c r="G95" s="66">
        <v>5.854838709677419</v>
      </c>
      <c r="H95">
        <v>181.5</v>
      </c>
      <c r="I95">
        <v>2</v>
      </c>
      <c r="J95">
        <v>0</v>
      </c>
      <c r="K95">
        <v>0</v>
      </c>
      <c r="L95">
        <v>0</v>
      </c>
      <c r="M95">
        <v>8</v>
      </c>
      <c r="N95">
        <v>1</v>
      </c>
      <c r="O95">
        <v>0</v>
      </c>
      <c r="P95">
        <v>0</v>
      </c>
      <c r="Q95">
        <v>0</v>
      </c>
      <c r="R95">
        <v>0</v>
      </c>
    </row>
    <row r="96" spans="1:18" x14ac:dyDescent="0.25">
      <c r="A96" t="s">
        <v>439</v>
      </c>
      <c r="B96" t="s">
        <v>102</v>
      </c>
      <c r="C96" t="s">
        <v>170</v>
      </c>
      <c r="D96">
        <v>28</v>
      </c>
      <c r="E96" s="66">
        <v>5.8392857142857144</v>
      </c>
      <c r="F96">
        <v>163.5</v>
      </c>
      <c r="G96" s="66">
        <v>5.8928571428571432</v>
      </c>
      <c r="H96">
        <v>165</v>
      </c>
      <c r="I96">
        <v>2</v>
      </c>
      <c r="J96">
        <v>0</v>
      </c>
      <c r="K96">
        <v>0</v>
      </c>
      <c r="L96">
        <v>0</v>
      </c>
      <c r="M96">
        <v>9</v>
      </c>
      <c r="N96">
        <v>0</v>
      </c>
      <c r="O96">
        <v>0</v>
      </c>
      <c r="P96">
        <v>0</v>
      </c>
      <c r="Q96">
        <v>0</v>
      </c>
      <c r="R96">
        <v>0</v>
      </c>
    </row>
    <row r="97" spans="1:18" x14ac:dyDescent="0.25">
      <c r="A97" t="s">
        <v>347</v>
      </c>
      <c r="B97" t="s">
        <v>102</v>
      </c>
      <c r="C97" t="s">
        <v>246</v>
      </c>
      <c r="D97">
        <v>25</v>
      </c>
      <c r="E97" s="66">
        <v>5.68</v>
      </c>
      <c r="F97">
        <v>142</v>
      </c>
      <c r="G97" s="66">
        <v>5.52</v>
      </c>
      <c r="H97">
        <v>138</v>
      </c>
      <c r="I97">
        <v>0</v>
      </c>
      <c r="J97">
        <v>0</v>
      </c>
      <c r="K97">
        <v>0</v>
      </c>
      <c r="L97">
        <v>0</v>
      </c>
      <c r="M97">
        <v>8</v>
      </c>
      <c r="N97">
        <v>0</v>
      </c>
      <c r="O97">
        <v>0</v>
      </c>
      <c r="P97">
        <v>0</v>
      </c>
      <c r="Q97">
        <v>0</v>
      </c>
      <c r="R97">
        <v>0</v>
      </c>
    </row>
    <row r="98" spans="1:18" x14ac:dyDescent="0.25">
      <c r="A98" t="s">
        <v>598</v>
      </c>
      <c r="B98" t="s">
        <v>107</v>
      </c>
      <c r="C98" t="s">
        <v>150</v>
      </c>
      <c r="D98">
        <v>25</v>
      </c>
      <c r="E98" s="66">
        <v>5.9</v>
      </c>
      <c r="F98">
        <v>147.5</v>
      </c>
      <c r="G98" s="66">
        <v>6.38</v>
      </c>
      <c r="H98">
        <v>159.5</v>
      </c>
      <c r="I98">
        <v>5</v>
      </c>
      <c r="J98">
        <v>0</v>
      </c>
      <c r="K98">
        <v>0</v>
      </c>
      <c r="L98">
        <v>1</v>
      </c>
      <c r="M98">
        <v>6</v>
      </c>
      <c r="N98">
        <v>1</v>
      </c>
      <c r="O98">
        <v>0</v>
      </c>
      <c r="P98">
        <v>0</v>
      </c>
      <c r="Q98">
        <v>0</v>
      </c>
      <c r="R98">
        <v>0</v>
      </c>
    </row>
    <row r="99" spans="1:18" x14ac:dyDescent="0.25">
      <c r="A99" t="s">
        <v>378</v>
      </c>
      <c r="B99" t="s">
        <v>102</v>
      </c>
      <c r="C99" t="s">
        <v>171</v>
      </c>
      <c r="D99">
        <v>25</v>
      </c>
      <c r="E99" s="66">
        <v>5.76</v>
      </c>
      <c r="F99">
        <v>144</v>
      </c>
      <c r="G99" s="66">
        <v>5.84</v>
      </c>
      <c r="H99">
        <v>146</v>
      </c>
      <c r="I99">
        <v>2</v>
      </c>
      <c r="J99">
        <v>0</v>
      </c>
      <c r="K99">
        <v>0</v>
      </c>
      <c r="L99">
        <v>0</v>
      </c>
      <c r="M99">
        <v>6</v>
      </c>
      <c r="N99">
        <v>1</v>
      </c>
      <c r="O99">
        <v>0</v>
      </c>
      <c r="P99">
        <v>0</v>
      </c>
      <c r="Q99">
        <v>0</v>
      </c>
      <c r="R99">
        <v>0</v>
      </c>
    </row>
    <row r="100" spans="1:18" x14ac:dyDescent="0.25">
      <c r="A100" t="s">
        <v>579</v>
      </c>
      <c r="B100" t="s">
        <v>107</v>
      </c>
      <c r="C100" t="s">
        <v>171</v>
      </c>
      <c r="D100">
        <v>22</v>
      </c>
      <c r="E100" s="66">
        <v>6.1136363636363633</v>
      </c>
      <c r="F100">
        <v>134.5</v>
      </c>
      <c r="G100" s="66">
        <v>6.0909090909090908</v>
      </c>
      <c r="H100">
        <v>134</v>
      </c>
      <c r="I100">
        <v>1</v>
      </c>
      <c r="J100">
        <v>0</v>
      </c>
      <c r="K100">
        <v>0</v>
      </c>
      <c r="L100">
        <v>0</v>
      </c>
      <c r="M100">
        <v>7</v>
      </c>
      <c r="N100">
        <v>0</v>
      </c>
      <c r="O100">
        <v>0</v>
      </c>
      <c r="P100">
        <v>0</v>
      </c>
      <c r="Q100">
        <v>0</v>
      </c>
      <c r="R100">
        <v>0</v>
      </c>
    </row>
    <row r="101" spans="1:18" x14ac:dyDescent="0.25">
      <c r="A101" t="s">
        <v>508</v>
      </c>
      <c r="B101" t="s">
        <v>107</v>
      </c>
      <c r="C101" t="s">
        <v>153</v>
      </c>
      <c r="D101">
        <v>32</v>
      </c>
      <c r="E101" s="66">
        <v>6.359375</v>
      </c>
      <c r="F101">
        <v>203.5</v>
      </c>
      <c r="G101" s="66">
        <v>7.359375</v>
      </c>
      <c r="H101">
        <v>235.5</v>
      </c>
      <c r="I101">
        <v>11</v>
      </c>
      <c r="J101">
        <v>0</v>
      </c>
      <c r="K101">
        <v>0</v>
      </c>
      <c r="L101">
        <v>4</v>
      </c>
      <c r="M101">
        <v>8</v>
      </c>
      <c r="N101">
        <v>1</v>
      </c>
      <c r="O101">
        <v>0</v>
      </c>
      <c r="P101">
        <v>0</v>
      </c>
      <c r="Q101">
        <v>0</v>
      </c>
      <c r="R101">
        <v>0</v>
      </c>
    </row>
    <row r="102" spans="1:18" x14ac:dyDescent="0.25">
      <c r="A102" t="s">
        <v>566</v>
      </c>
      <c r="B102" t="s">
        <v>107</v>
      </c>
      <c r="C102" t="s">
        <v>169</v>
      </c>
      <c r="D102">
        <v>32</v>
      </c>
      <c r="E102" s="66">
        <v>5.59375</v>
      </c>
      <c r="F102">
        <v>179</v>
      </c>
      <c r="G102" s="66">
        <v>5.5625</v>
      </c>
      <c r="H102">
        <v>178</v>
      </c>
      <c r="I102">
        <v>1</v>
      </c>
      <c r="J102">
        <v>0</v>
      </c>
      <c r="K102">
        <v>0</v>
      </c>
      <c r="L102">
        <v>1</v>
      </c>
      <c r="M102">
        <v>8</v>
      </c>
      <c r="N102">
        <v>1</v>
      </c>
      <c r="O102">
        <v>0</v>
      </c>
      <c r="P102">
        <v>0</v>
      </c>
      <c r="Q102">
        <v>0</v>
      </c>
      <c r="R102">
        <v>0</v>
      </c>
    </row>
    <row r="103" spans="1:18" x14ac:dyDescent="0.25">
      <c r="A103" t="s">
        <v>495</v>
      </c>
      <c r="B103" t="s">
        <v>107</v>
      </c>
      <c r="C103" t="s">
        <v>170</v>
      </c>
      <c r="D103">
        <v>32</v>
      </c>
      <c r="E103" s="66">
        <v>6</v>
      </c>
      <c r="F103">
        <v>192</v>
      </c>
      <c r="G103" s="66">
        <v>6.03125</v>
      </c>
      <c r="H103">
        <v>193</v>
      </c>
      <c r="I103">
        <v>2</v>
      </c>
      <c r="J103">
        <v>0</v>
      </c>
      <c r="K103">
        <v>0</v>
      </c>
      <c r="L103">
        <v>0</v>
      </c>
      <c r="M103">
        <v>8</v>
      </c>
      <c r="N103">
        <v>1</v>
      </c>
      <c r="O103">
        <v>0</v>
      </c>
      <c r="P103">
        <v>0</v>
      </c>
      <c r="Q103">
        <v>0</v>
      </c>
      <c r="R103">
        <v>0</v>
      </c>
    </row>
    <row r="104" spans="1:18" x14ac:dyDescent="0.25">
      <c r="A104" t="s">
        <v>363</v>
      </c>
      <c r="B104" t="s">
        <v>102</v>
      </c>
      <c r="C104" t="s">
        <v>149</v>
      </c>
      <c r="D104">
        <v>16</v>
      </c>
      <c r="E104" s="66">
        <v>5.6875</v>
      </c>
      <c r="F104">
        <v>91</v>
      </c>
      <c r="G104" s="66">
        <v>5.40625</v>
      </c>
      <c r="H104">
        <v>86.5</v>
      </c>
      <c r="I104">
        <v>0</v>
      </c>
      <c r="J104">
        <v>0</v>
      </c>
      <c r="K104">
        <v>1</v>
      </c>
      <c r="L104">
        <v>0</v>
      </c>
      <c r="M104">
        <v>3</v>
      </c>
      <c r="N104">
        <v>1</v>
      </c>
      <c r="O104">
        <v>0</v>
      </c>
      <c r="P104">
        <v>0</v>
      </c>
      <c r="Q104">
        <v>0</v>
      </c>
      <c r="R104">
        <v>0</v>
      </c>
    </row>
    <row r="105" spans="1:18" x14ac:dyDescent="0.25">
      <c r="A105" t="s">
        <v>656</v>
      </c>
      <c r="B105" t="s">
        <v>101</v>
      </c>
      <c r="C105" t="s">
        <v>149</v>
      </c>
      <c r="D105">
        <v>29</v>
      </c>
      <c r="E105" s="66">
        <v>5.7586206896551726</v>
      </c>
      <c r="F105">
        <v>167</v>
      </c>
      <c r="G105" s="66">
        <v>6.7068965517241379</v>
      </c>
      <c r="H105">
        <v>194.5</v>
      </c>
      <c r="I105">
        <v>10</v>
      </c>
      <c r="J105">
        <v>0</v>
      </c>
      <c r="K105">
        <v>0</v>
      </c>
      <c r="L105">
        <v>2</v>
      </c>
      <c r="M105">
        <v>7</v>
      </c>
      <c r="N105">
        <v>1</v>
      </c>
      <c r="O105">
        <v>0</v>
      </c>
      <c r="P105">
        <v>0</v>
      </c>
      <c r="Q105">
        <v>0</v>
      </c>
      <c r="R105">
        <v>0</v>
      </c>
    </row>
    <row r="106" spans="1:18" x14ac:dyDescent="0.25">
      <c r="A106" t="s">
        <v>303</v>
      </c>
      <c r="B106" t="s">
        <v>102</v>
      </c>
      <c r="C106" t="s">
        <v>158</v>
      </c>
      <c r="D106">
        <v>13</v>
      </c>
      <c r="E106" s="66">
        <v>5.5769230769230766</v>
      </c>
      <c r="F106">
        <v>72.5</v>
      </c>
      <c r="G106" s="66">
        <v>5.4230769230769234</v>
      </c>
      <c r="H106">
        <v>70.5</v>
      </c>
      <c r="I106">
        <v>0</v>
      </c>
      <c r="J106">
        <v>0</v>
      </c>
      <c r="K106">
        <v>0</v>
      </c>
      <c r="L106">
        <v>0</v>
      </c>
      <c r="M106">
        <v>4</v>
      </c>
      <c r="N106">
        <v>0</v>
      </c>
      <c r="O106">
        <v>0</v>
      </c>
      <c r="P106">
        <v>0</v>
      </c>
      <c r="Q106">
        <v>0</v>
      </c>
      <c r="R106">
        <v>0</v>
      </c>
    </row>
    <row r="107" spans="1:18" x14ac:dyDescent="0.25">
      <c r="A107" t="s">
        <v>425</v>
      </c>
      <c r="B107" t="s">
        <v>102</v>
      </c>
      <c r="C107" t="s">
        <v>153</v>
      </c>
      <c r="D107">
        <v>13</v>
      </c>
      <c r="E107" s="66">
        <v>5.5384615384615383</v>
      </c>
      <c r="F107">
        <v>72</v>
      </c>
      <c r="G107" s="66">
        <v>5.384615384615385</v>
      </c>
      <c r="H107">
        <v>70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0</v>
      </c>
      <c r="O107">
        <v>0</v>
      </c>
      <c r="P107">
        <v>0</v>
      </c>
      <c r="Q107">
        <v>0</v>
      </c>
      <c r="R107">
        <v>0</v>
      </c>
    </row>
    <row r="108" spans="1:18" x14ac:dyDescent="0.25">
      <c r="A108" t="s">
        <v>306</v>
      </c>
      <c r="B108" t="s">
        <v>102</v>
      </c>
      <c r="C108" t="s">
        <v>152</v>
      </c>
      <c r="D108">
        <v>36</v>
      </c>
      <c r="E108" s="66">
        <v>6.0555555555555554</v>
      </c>
      <c r="F108">
        <v>218</v>
      </c>
      <c r="G108" s="66">
        <v>6.0138888888888893</v>
      </c>
      <c r="H108">
        <v>216.5</v>
      </c>
      <c r="I108">
        <v>0</v>
      </c>
      <c r="J108">
        <v>0</v>
      </c>
      <c r="K108">
        <v>0</v>
      </c>
      <c r="L108">
        <v>4</v>
      </c>
      <c r="M108">
        <v>11</v>
      </c>
      <c r="N108">
        <v>0</v>
      </c>
      <c r="O108">
        <v>0</v>
      </c>
      <c r="P108">
        <v>0</v>
      </c>
      <c r="Q108">
        <v>0</v>
      </c>
      <c r="R108">
        <v>0</v>
      </c>
    </row>
    <row r="109" spans="1:18" x14ac:dyDescent="0.25">
      <c r="A109" t="s">
        <v>427</v>
      </c>
      <c r="B109" t="s">
        <v>102</v>
      </c>
      <c r="C109" t="s">
        <v>155</v>
      </c>
      <c r="D109">
        <v>36</v>
      </c>
      <c r="E109" s="66">
        <v>5.7638888888888893</v>
      </c>
      <c r="F109">
        <v>207.5</v>
      </c>
      <c r="G109" s="66">
        <v>5.6111111111111107</v>
      </c>
      <c r="H109">
        <v>202</v>
      </c>
      <c r="I109">
        <v>0</v>
      </c>
      <c r="J109">
        <v>0</v>
      </c>
      <c r="K109">
        <v>0</v>
      </c>
      <c r="L109">
        <v>0</v>
      </c>
      <c r="M109">
        <v>11</v>
      </c>
      <c r="N109">
        <v>0</v>
      </c>
      <c r="O109">
        <v>0</v>
      </c>
      <c r="P109">
        <v>0</v>
      </c>
      <c r="Q109">
        <v>0</v>
      </c>
      <c r="R109">
        <v>0</v>
      </c>
    </row>
    <row r="110" spans="1:18" x14ac:dyDescent="0.25">
      <c r="A110" t="s">
        <v>389</v>
      </c>
      <c r="B110" t="s">
        <v>102</v>
      </c>
      <c r="C110" t="s">
        <v>169</v>
      </c>
      <c r="D110">
        <v>33</v>
      </c>
      <c r="E110" s="66">
        <v>5.7272727272727275</v>
      </c>
      <c r="F110">
        <v>189</v>
      </c>
      <c r="G110" s="66">
        <v>5.6363636363636367</v>
      </c>
      <c r="H110">
        <v>186</v>
      </c>
      <c r="I110">
        <v>1</v>
      </c>
      <c r="J110">
        <v>0</v>
      </c>
      <c r="K110">
        <v>1</v>
      </c>
      <c r="L110">
        <v>1</v>
      </c>
      <c r="M110">
        <v>8</v>
      </c>
      <c r="N110">
        <v>1</v>
      </c>
      <c r="O110">
        <v>0</v>
      </c>
      <c r="P110">
        <v>0</v>
      </c>
      <c r="Q110">
        <v>0</v>
      </c>
      <c r="R110">
        <v>0</v>
      </c>
    </row>
    <row r="111" spans="1:18" x14ac:dyDescent="0.25">
      <c r="A111" t="s">
        <v>535</v>
      </c>
      <c r="B111" t="s">
        <v>107</v>
      </c>
      <c r="C111" t="s">
        <v>152</v>
      </c>
      <c r="D111">
        <v>20</v>
      </c>
      <c r="E111" s="66">
        <v>6.1</v>
      </c>
      <c r="F111">
        <v>122</v>
      </c>
      <c r="G111" s="66">
        <v>6.15</v>
      </c>
      <c r="H111">
        <v>123</v>
      </c>
      <c r="I111">
        <v>1</v>
      </c>
      <c r="J111">
        <v>0</v>
      </c>
      <c r="K111">
        <v>0</v>
      </c>
      <c r="L111">
        <v>1</v>
      </c>
      <c r="M111">
        <v>6</v>
      </c>
      <c r="N111">
        <v>0</v>
      </c>
      <c r="O111">
        <v>0</v>
      </c>
      <c r="P111">
        <v>0</v>
      </c>
      <c r="Q111">
        <v>0</v>
      </c>
      <c r="R111">
        <v>0</v>
      </c>
    </row>
    <row r="112" spans="1:18" x14ac:dyDescent="0.25">
      <c r="A112" t="s">
        <v>476</v>
      </c>
      <c r="B112" t="s">
        <v>107</v>
      </c>
      <c r="C112" t="s">
        <v>171</v>
      </c>
      <c r="D112">
        <v>20</v>
      </c>
      <c r="E112" s="66">
        <v>5.7</v>
      </c>
      <c r="F112">
        <v>114</v>
      </c>
      <c r="G112" s="66">
        <v>5.9</v>
      </c>
      <c r="H112">
        <v>118</v>
      </c>
      <c r="I112">
        <v>2</v>
      </c>
      <c r="J112">
        <v>0</v>
      </c>
      <c r="K112">
        <v>0</v>
      </c>
      <c r="L112">
        <v>1</v>
      </c>
      <c r="M112">
        <v>4</v>
      </c>
      <c r="N112">
        <v>1</v>
      </c>
      <c r="O112">
        <v>0</v>
      </c>
      <c r="P112">
        <v>0</v>
      </c>
      <c r="Q112">
        <v>0</v>
      </c>
      <c r="R112">
        <v>0</v>
      </c>
    </row>
    <row r="113" spans="1:18" x14ac:dyDescent="0.25">
      <c r="A113" t="s">
        <v>728</v>
      </c>
      <c r="B113" t="s">
        <v>101</v>
      </c>
      <c r="C113" t="s">
        <v>158</v>
      </c>
      <c r="D113">
        <v>20</v>
      </c>
      <c r="E113" s="66">
        <v>5.7</v>
      </c>
      <c r="F113">
        <v>114</v>
      </c>
      <c r="G113" s="66">
        <v>5.75</v>
      </c>
      <c r="H113">
        <v>115</v>
      </c>
      <c r="I113">
        <v>1</v>
      </c>
      <c r="J113">
        <v>0</v>
      </c>
      <c r="K113">
        <v>0</v>
      </c>
      <c r="L113">
        <v>1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</row>
    <row r="114" spans="1:18" x14ac:dyDescent="0.25">
      <c r="A114" t="s">
        <v>417</v>
      </c>
      <c r="B114" t="s">
        <v>102</v>
      </c>
      <c r="C114" t="s">
        <v>169</v>
      </c>
      <c r="D114">
        <v>27</v>
      </c>
      <c r="E114" s="66">
        <v>5.666666666666667</v>
      </c>
      <c r="F114">
        <v>153</v>
      </c>
      <c r="G114" s="66">
        <v>5.5555555555555554</v>
      </c>
      <c r="H114">
        <v>150</v>
      </c>
      <c r="I114">
        <v>0</v>
      </c>
      <c r="J114">
        <v>0</v>
      </c>
      <c r="K114">
        <v>0</v>
      </c>
      <c r="L114">
        <v>1</v>
      </c>
      <c r="M114">
        <v>6</v>
      </c>
      <c r="N114">
        <v>1</v>
      </c>
      <c r="O114">
        <v>0</v>
      </c>
      <c r="P114">
        <v>0</v>
      </c>
      <c r="Q114">
        <v>0</v>
      </c>
      <c r="R114">
        <v>0</v>
      </c>
    </row>
    <row r="115" spans="1:18" x14ac:dyDescent="0.25">
      <c r="A115" t="s">
        <v>576</v>
      </c>
      <c r="B115" t="s">
        <v>107</v>
      </c>
      <c r="C115" t="s">
        <v>154</v>
      </c>
      <c r="D115">
        <v>27</v>
      </c>
      <c r="E115" s="66">
        <v>6</v>
      </c>
      <c r="F115">
        <v>162</v>
      </c>
      <c r="G115" s="66">
        <v>5.8888888888888893</v>
      </c>
      <c r="H115">
        <v>159</v>
      </c>
      <c r="I115">
        <v>0</v>
      </c>
      <c r="J115">
        <v>0</v>
      </c>
      <c r="K115">
        <v>0</v>
      </c>
      <c r="L115">
        <v>1</v>
      </c>
      <c r="M115">
        <v>6</v>
      </c>
      <c r="N115">
        <v>1</v>
      </c>
      <c r="O115">
        <v>0</v>
      </c>
      <c r="P115">
        <v>0</v>
      </c>
      <c r="Q115">
        <v>0</v>
      </c>
      <c r="R115">
        <v>0</v>
      </c>
    </row>
    <row r="116" spans="1:18" x14ac:dyDescent="0.25">
      <c r="A116" t="s">
        <v>590</v>
      </c>
      <c r="B116" t="s">
        <v>107</v>
      </c>
      <c r="C116" t="s">
        <v>170</v>
      </c>
      <c r="D116">
        <v>17</v>
      </c>
      <c r="E116" s="66">
        <v>5.7058823529411766</v>
      </c>
      <c r="F116">
        <v>97</v>
      </c>
      <c r="G116" s="66">
        <v>5.7941176470588234</v>
      </c>
      <c r="H116">
        <v>98.5</v>
      </c>
      <c r="I116">
        <v>1</v>
      </c>
      <c r="J116">
        <v>0</v>
      </c>
      <c r="K116">
        <v>0</v>
      </c>
      <c r="L116">
        <v>1</v>
      </c>
      <c r="M116">
        <v>5</v>
      </c>
      <c r="N116">
        <v>0</v>
      </c>
      <c r="O116">
        <v>0</v>
      </c>
      <c r="P116">
        <v>0</v>
      </c>
      <c r="Q116">
        <v>0</v>
      </c>
      <c r="R116">
        <v>0</v>
      </c>
    </row>
    <row r="117" spans="1:18" x14ac:dyDescent="0.25">
      <c r="A117" t="s">
        <v>635</v>
      </c>
      <c r="B117" t="s">
        <v>107</v>
      </c>
      <c r="C117" t="s">
        <v>176</v>
      </c>
      <c r="D117">
        <v>17</v>
      </c>
      <c r="E117" s="66">
        <v>5.617647058823529</v>
      </c>
      <c r="F117">
        <v>95.5</v>
      </c>
      <c r="G117" s="66">
        <v>5.6470588235294121</v>
      </c>
      <c r="H117">
        <v>96</v>
      </c>
      <c r="I117">
        <v>1</v>
      </c>
      <c r="J117">
        <v>0</v>
      </c>
      <c r="K117">
        <v>0</v>
      </c>
      <c r="L117">
        <v>0</v>
      </c>
      <c r="M117">
        <v>3</v>
      </c>
      <c r="N117">
        <v>1</v>
      </c>
      <c r="O117">
        <v>0</v>
      </c>
      <c r="P117">
        <v>0</v>
      </c>
      <c r="Q117">
        <v>0</v>
      </c>
      <c r="R117">
        <v>0</v>
      </c>
    </row>
    <row r="118" spans="1:18" x14ac:dyDescent="0.25">
      <c r="A118" t="s">
        <v>342</v>
      </c>
      <c r="B118" t="s">
        <v>102</v>
      </c>
      <c r="C118" t="s">
        <v>158</v>
      </c>
      <c r="D118">
        <v>31</v>
      </c>
      <c r="E118" s="66">
        <v>5.758064516129032</v>
      </c>
      <c r="F118">
        <v>178.5</v>
      </c>
      <c r="G118" s="66">
        <v>5.645161290322581</v>
      </c>
      <c r="H118">
        <v>175</v>
      </c>
      <c r="I118">
        <v>0</v>
      </c>
      <c r="J118">
        <v>0</v>
      </c>
      <c r="K118">
        <v>0</v>
      </c>
      <c r="L118">
        <v>1</v>
      </c>
      <c r="M118">
        <v>9</v>
      </c>
      <c r="N118">
        <v>0</v>
      </c>
      <c r="O118">
        <v>0</v>
      </c>
      <c r="P118">
        <v>0</v>
      </c>
      <c r="Q118">
        <v>0</v>
      </c>
      <c r="R118">
        <v>0</v>
      </c>
    </row>
    <row r="119" spans="1:18" x14ac:dyDescent="0.25">
      <c r="A119" t="s">
        <v>371</v>
      </c>
      <c r="B119" t="s">
        <v>102</v>
      </c>
      <c r="C119" t="s">
        <v>176</v>
      </c>
      <c r="D119">
        <v>21</v>
      </c>
      <c r="E119" s="66">
        <v>5.8095238095238093</v>
      </c>
      <c r="F119">
        <v>122</v>
      </c>
      <c r="G119" s="66">
        <v>5.7142857142857144</v>
      </c>
      <c r="H119">
        <v>120</v>
      </c>
      <c r="I119">
        <v>0</v>
      </c>
      <c r="J119">
        <v>0</v>
      </c>
      <c r="K119">
        <v>0</v>
      </c>
      <c r="L119">
        <v>1</v>
      </c>
      <c r="M119">
        <v>6</v>
      </c>
      <c r="N119">
        <v>0</v>
      </c>
      <c r="O119">
        <v>0</v>
      </c>
      <c r="P119">
        <v>0</v>
      </c>
      <c r="Q119">
        <v>0</v>
      </c>
      <c r="R119">
        <v>0</v>
      </c>
    </row>
    <row r="120" spans="1:18" x14ac:dyDescent="0.25">
      <c r="A120" t="s">
        <v>373</v>
      </c>
      <c r="B120" t="s">
        <v>102</v>
      </c>
      <c r="C120" t="s">
        <v>162</v>
      </c>
      <c r="D120">
        <v>21</v>
      </c>
      <c r="E120" s="66">
        <v>5.7142857142857144</v>
      </c>
      <c r="F120">
        <v>120</v>
      </c>
      <c r="G120" s="66">
        <v>5.5714285714285712</v>
      </c>
      <c r="H120">
        <v>117</v>
      </c>
      <c r="I120">
        <v>0</v>
      </c>
      <c r="J120">
        <v>0</v>
      </c>
      <c r="K120">
        <v>0</v>
      </c>
      <c r="L120">
        <v>0</v>
      </c>
      <c r="M120">
        <v>6</v>
      </c>
      <c r="N120">
        <v>0</v>
      </c>
      <c r="O120">
        <v>0</v>
      </c>
      <c r="P120">
        <v>0</v>
      </c>
      <c r="Q120">
        <v>0</v>
      </c>
      <c r="R120">
        <v>0</v>
      </c>
    </row>
    <row r="121" spans="1:18" x14ac:dyDescent="0.25">
      <c r="A121" t="s">
        <v>438</v>
      </c>
      <c r="B121" t="s">
        <v>102</v>
      </c>
      <c r="C121" t="s">
        <v>149</v>
      </c>
      <c r="D121">
        <v>21</v>
      </c>
      <c r="E121" s="66">
        <v>5.7857142857142856</v>
      </c>
      <c r="F121">
        <v>121.5</v>
      </c>
      <c r="G121" s="66">
        <v>5.7857142857142856</v>
      </c>
      <c r="H121">
        <v>121.5</v>
      </c>
      <c r="I121">
        <v>1</v>
      </c>
      <c r="J121">
        <v>0</v>
      </c>
      <c r="K121">
        <v>0</v>
      </c>
      <c r="L121">
        <v>0</v>
      </c>
      <c r="M121">
        <v>6</v>
      </c>
      <c r="N121">
        <v>0</v>
      </c>
      <c r="O121">
        <v>0</v>
      </c>
      <c r="P121">
        <v>0</v>
      </c>
      <c r="Q121">
        <v>0</v>
      </c>
      <c r="R121">
        <v>0</v>
      </c>
    </row>
    <row r="122" spans="1:18" x14ac:dyDescent="0.25">
      <c r="A122" t="s">
        <v>520</v>
      </c>
      <c r="B122" t="s">
        <v>107</v>
      </c>
      <c r="C122" t="s">
        <v>155</v>
      </c>
      <c r="D122">
        <v>21</v>
      </c>
      <c r="E122" s="66">
        <v>5.9523809523809526</v>
      </c>
      <c r="F122">
        <v>125</v>
      </c>
      <c r="G122" s="66">
        <v>5.9523809523809526</v>
      </c>
      <c r="H122">
        <v>125</v>
      </c>
      <c r="I122">
        <v>1</v>
      </c>
      <c r="J122">
        <v>0</v>
      </c>
      <c r="K122">
        <v>0</v>
      </c>
      <c r="L122">
        <v>0</v>
      </c>
      <c r="M122">
        <v>6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8" x14ac:dyDescent="0.25">
      <c r="A123" t="s">
        <v>411</v>
      </c>
      <c r="B123" t="s">
        <v>102</v>
      </c>
      <c r="C123" t="s">
        <v>156</v>
      </c>
      <c r="D123">
        <v>21</v>
      </c>
      <c r="E123" s="66">
        <v>5.8571428571428568</v>
      </c>
      <c r="F123">
        <v>123</v>
      </c>
      <c r="G123" s="66">
        <v>5.8571428571428568</v>
      </c>
      <c r="H123">
        <v>123</v>
      </c>
      <c r="I123">
        <v>1</v>
      </c>
      <c r="J123">
        <v>0</v>
      </c>
      <c r="K123">
        <v>0</v>
      </c>
      <c r="L123">
        <v>0</v>
      </c>
      <c r="M123">
        <v>4</v>
      </c>
      <c r="N123">
        <v>1</v>
      </c>
      <c r="O123">
        <v>0</v>
      </c>
      <c r="P123">
        <v>0</v>
      </c>
      <c r="Q123">
        <v>0</v>
      </c>
      <c r="R123">
        <v>0</v>
      </c>
    </row>
    <row r="124" spans="1:18" x14ac:dyDescent="0.25">
      <c r="A124" t="s">
        <v>478</v>
      </c>
      <c r="B124" t="s">
        <v>107</v>
      </c>
      <c r="C124" t="s">
        <v>156</v>
      </c>
      <c r="D124">
        <v>25</v>
      </c>
      <c r="E124" s="66">
        <v>5.78</v>
      </c>
      <c r="F124">
        <v>144.5</v>
      </c>
      <c r="G124" s="66">
        <v>5.92</v>
      </c>
      <c r="H124">
        <v>148</v>
      </c>
      <c r="I124">
        <v>2</v>
      </c>
      <c r="J124">
        <v>0</v>
      </c>
      <c r="K124">
        <v>0</v>
      </c>
      <c r="L124">
        <v>1</v>
      </c>
      <c r="M124">
        <v>7</v>
      </c>
      <c r="N124">
        <v>0</v>
      </c>
      <c r="O124">
        <v>0</v>
      </c>
      <c r="P124">
        <v>0</v>
      </c>
      <c r="Q124">
        <v>0</v>
      </c>
      <c r="R124">
        <v>0</v>
      </c>
    </row>
    <row r="125" spans="1:18" x14ac:dyDescent="0.25">
      <c r="A125" t="s">
        <v>671</v>
      </c>
      <c r="B125" t="s">
        <v>101</v>
      </c>
      <c r="C125" t="s">
        <v>159</v>
      </c>
      <c r="D125">
        <v>18</v>
      </c>
      <c r="E125" s="66">
        <v>6.333333333333333</v>
      </c>
      <c r="F125">
        <v>114</v>
      </c>
      <c r="G125" s="66">
        <v>8.4166666666666661</v>
      </c>
      <c r="H125">
        <v>151.5</v>
      </c>
      <c r="I125">
        <v>13</v>
      </c>
      <c r="J125">
        <v>0</v>
      </c>
      <c r="K125">
        <v>0</v>
      </c>
      <c r="L125">
        <v>1</v>
      </c>
      <c r="M125">
        <v>5</v>
      </c>
      <c r="N125">
        <v>0</v>
      </c>
      <c r="O125">
        <v>0</v>
      </c>
      <c r="P125">
        <v>0</v>
      </c>
      <c r="Q125">
        <v>0</v>
      </c>
      <c r="R125">
        <v>0</v>
      </c>
    </row>
    <row r="126" spans="1:18" x14ac:dyDescent="0.25">
      <c r="A126" t="s">
        <v>367</v>
      </c>
      <c r="B126" t="s">
        <v>102</v>
      </c>
      <c r="C126" t="s">
        <v>170</v>
      </c>
      <c r="D126">
        <v>18</v>
      </c>
      <c r="E126" s="66">
        <v>5.916666666666667</v>
      </c>
      <c r="F126">
        <v>106.5</v>
      </c>
      <c r="G126" s="66">
        <v>5.9444444444444446</v>
      </c>
      <c r="H126">
        <v>107</v>
      </c>
      <c r="I126">
        <v>1</v>
      </c>
      <c r="J126">
        <v>0</v>
      </c>
      <c r="K126">
        <v>0</v>
      </c>
      <c r="L126">
        <v>0</v>
      </c>
      <c r="M126">
        <v>5</v>
      </c>
      <c r="N126">
        <v>0</v>
      </c>
      <c r="O126">
        <v>0</v>
      </c>
      <c r="P126">
        <v>0</v>
      </c>
      <c r="Q126">
        <v>0</v>
      </c>
      <c r="R126">
        <v>0</v>
      </c>
    </row>
    <row r="127" spans="1:18" x14ac:dyDescent="0.25">
      <c r="A127" t="s">
        <v>641</v>
      </c>
      <c r="B127" t="s">
        <v>107</v>
      </c>
      <c r="C127" t="s">
        <v>161</v>
      </c>
      <c r="D127">
        <v>29</v>
      </c>
      <c r="E127" s="66">
        <v>6.1034482758620694</v>
      </c>
      <c r="F127">
        <v>177</v>
      </c>
      <c r="G127" s="66">
        <v>7.1379310344827589</v>
      </c>
      <c r="H127">
        <v>207</v>
      </c>
      <c r="I127">
        <v>11</v>
      </c>
      <c r="J127">
        <v>0</v>
      </c>
      <c r="K127">
        <v>0</v>
      </c>
      <c r="L127">
        <v>1</v>
      </c>
      <c r="M127">
        <v>8</v>
      </c>
      <c r="N127">
        <v>0</v>
      </c>
      <c r="O127">
        <v>2</v>
      </c>
      <c r="P127">
        <v>0</v>
      </c>
      <c r="Q127">
        <v>0</v>
      </c>
      <c r="R127">
        <v>0</v>
      </c>
    </row>
    <row r="128" spans="1:18" x14ac:dyDescent="0.25">
      <c r="A128" t="s">
        <v>509</v>
      </c>
      <c r="B128" t="s">
        <v>107</v>
      </c>
      <c r="C128" t="s">
        <v>150</v>
      </c>
      <c r="D128">
        <v>33</v>
      </c>
      <c r="E128" s="66">
        <v>6.0757575757575761</v>
      </c>
      <c r="F128">
        <v>200.5</v>
      </c>
      <c r="G128" s="66">
        <v>6.1818181818181817</v>
      </c>
      <c r="H128">
        <v>204</v>
      </c>
      <c r="I128">
        <v>2</v>
      </c>
      <c r="J128">
        <v>0</v>
      </c>
      <c r="K128">
        <v>0</v>
      </c>
      <c r="L128">
        <v>2</v>
      </c>
      <c r="M128">
        <v>9</v>
      </c>
      <c r="N128">
        <v>0</v>
      </c>
      <c r="O128">
        <v>0</v>
      </c>
      <c r="P128">
        <v>0</v>
      </c>
      <c r="Q128">
        <v>0</v>
      </c>
      <c r="R128">
        <v>0</v>
      </c>
    </row>
    <row r="129" spans="1:18" x14ac:dyDescent="0.25">
      <c r="A129" t="s">
        <v>583</v>
      </c>
      <c r="B129" t="s">
        <v>107</v>
      </c>
      <c r="C129" t="s">
        <v>152</v>
      </c>
      <c r="D129">
        <v>33</v>
      </c>
      <c r="E129" s="66">
        <v>6.0151515151515156</v>
      </c>
      <c r="F129">
        <v>198.5</v>
      </c>
      <c r="G129" s="66">
        <v>6</v>
      </c>
      <c r="H129">
        <v>198</v>
      </c>
      <c r="I129">
        <v>1</v>
      </c>
      <c r="J129">
        <v>0</v>
      </c>
      <c r="K129">
        <v>0</v>
      </c>
      <c r="L129">
        <v>1</v>
      </c>
      <c r="M129">
        <v>9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 x14ac:dyDescent="0.25">
      <c r="A130" t="s">
        <v>675</v>
      </c>
      <c r="B130" t="s">
        <v>101</v>
      </c>
      <c r="C130" t="s">
        <v>169</v>
      </c>
      <c r="D130">
        <v>33</v>
      </c>
      <c r="E130" s="66">
        <v>6.0757575757575761</v>
      </c>
      <c r="F130">
        <v>200.5</v>
      </c>
      <c r="G130" s="66">
        <v>7.1515151515151514</v>
      </c>
      <c r="H130">
        <v>236</v>
      </c>
      <c r="I130">
        <v>12</v>
      </c>
      <c r="J130">
        <v>0</v>
      </c>
      <c r="K130">
        <v>0</v>
      </c>
      <c r="L130">
        <v>4</v>
      </c>
      <c r="M130">
        <v>7</v>
      </c>
      <c r="N130">
        <v>1</v>
      </c>
      <c r="O130">
        <v>2</v>
      </c>
      <c r="P130">
        <v>0</v>
      </c>
      <c r="Q130">
        <v>0</v>
      </c>
      <c r="R130">
        <v>0</v>
      </c>
    </row>
    <row r="131" spans="1:18" x14ac:dyDescent="0.25">
      <c r="A131" t="s">
        <v>327</v>
      </c>
      <c r="B131" t="s">
        <v>102</v>
      </c>
      <c r="C131" t="s">
        <v>156</v>
      </c>
      <c r="D131">
        <v>22</v>
      </c>
      <c r="E131" s="66">
        <v>5.8181818181818183</v>
      </c>
      <c r="F131">
        <v>128</v>
      </c>
      <c r="G131" s="66">
        <v>5.9545454545454541</v>
      </c>
      <c r="H131">
        <v>131</v>
      </c>
      <c r="I131">
        <v>2</v>
      </c>
      <c r="J131">
        <v>0</v>
      </c>
      <c r="K131">
        <v>0</v>
      </c>
      <c r="L131">
        <v>0</v>
      </c>
      <c r="M131">
        <v>6</v>
      </c>
      <c r="N131">
        <v>0</v>
      </c>
      <c r="O131">
        <v>0</v>
      </c>
      <c r="P131">
        <v>0</v>
      </c>
      <c r="Q131">
        <v>0</v>
      </c>
      <c r="R131">
        <v>0</v>
      </c>
    </row>
    <row r="132" spans="1:18" x14ac:dyDescent="0.25">
      <c r="A132" t="s">
        <v>622</v>
      </c>
      <c r="B132" t="s">
        <v>107</v>
      </c>
      <c r="C132" t="s">
        <v>217</v>
      </c>
      <c r="D132">
        <v>11</v>
      </c>
      <c r="E132" s="66">
        <v>6.0454545454545459</v>
      </c>
      <c r="F132">
        <v>66.5</v>
      </c>
      <c r="G132" s="66">
        <v>6.3636363636363633</v>
      </c>
      <c r="H132">
        <v>70</v>
      </c>
      <c r="I132">
        <v>1</v>
      </c>
      <c r="J132">
        <v>0</v>
      </c>
      <c r="K132">
        <v>0</v>
      </c>
      <c r="L132">
        <v>2</v>
      </c>
      <c r="M132">
        <v>3</v>
      </c>
      <c r="N132">
        <v>0</v>
      </c>
      <c r="O132">
        <v>0</v>
      </c>
      <c r="P132">
        <v>0</v>
      </c>
      <c r="Q132">
        <v>0</v>
      </c>
      <c r="R132">
        <v>0</v>
      </c>
    </row>
    <row r="133" spans="1:18" x14ac:dyDescent="0.25">
      <c r="A133" t="s">
        <v>481</v>
      </c>
      <c r="B133" t="s">
        <v>107</v>
      </c>
      <c r="C133" t="s">
        <v>154</v>
      </c>
      <c r="D133">
        <v>26</v>
      </c>
      <c r="E133" s="66">
        <v>5.8461538461538458</v>
      </c>
      <c r="F133">
        <v>152</v>
      </c>
      <c r="G133" s="66">
        <v>5.9807692307692308</v>
      </c>
      <c r="H133">
        <v>155.5</v>
      </c>
      <c r="I133">
        <v>2</v>
      </c>
      <c r="J133">
        <v>0</v>
      </c>
      <c r="K133">
        <v>0</v>
      </c>
      <c r="L133">
        <v>1</v>
      </c>
      <c r="M133">
        <v>5</v>
      </c>
      <c r="N133">
        <v>1</v>
      </c>
      <c r="O133">
        <v>1</v>
      </c>
      <c r="P133">
        <v>0</v>
      </c>
      <c r="Q133">
        <v>0</v>
      </c>
      <c r="R133">
        <v>0</v>
      </c>
    </row>
    <row r="134" spans="1:18" x14ac:dyDescent="0.25">
      <c r="A134" t="s">
        <v>340</v>
      </c>
      <c r="B134" t="s">
        <v>102</v>
      </c>
      <c r="C134" t="s">
        <v>151</v>
      </c>
      <c r="D134">
        <v>26</v>
      </c>
      <c r="E134" s="66">
        <v>5.7307692307692308</v>
      </c>
      <c r="F134">
        <v>149</v>
      </c>
      <c r="G134" s="66">
        <v>5.5576923076923075</v>
      </c>
      <c r="H134">
        <v>144.5</v>
      </c>
      <c r="I134">
        <v>0</v>
      </c>
      <c r="J134">
        <v>0</v>
      </c>
      <c r="K134">
        <v>1</v>
      </c>
      <c r="L134">
        <v>1</v>
      </c>
      <c r="M134">
        <v>5</v>
      </c>
      <c r="N134">
        <v>1</v>
      </c>
      <c r="O134">
        <v>0</v>
      </c>
      <c r="P134">
        <v>0</v>
      </c>
      <c r="Q134">
        <v>0</v>
      </c>
      <c r="R134">
        <v>0</v>
      </c>
    </row>
    <row r="135" spans="1:18" x14ac:dyDescent="0.25">
      <c r="A135" t="s">
        <v>338</v>
      </c>
      <c r="B135" t="s">
        <v>102</v>
      </c>
      <c r="C135" t="s">
        <v>171</v>
      </c>
      <c r="D135">
        <v>30</v>
      </c>
      <c r="E135" s="66">
        <v>5.9833333333333334</v>
      </c>
      <c r="F135">
        <v>179.5</v>
      </c>
      <c r="G135" s="66">
        <v>6.05</v>
      </c>
      <c r="H135">
        <v>181.5</v>
      </c>
      <c r="I135">
        <v>2</v>
      </c>
      <c r="J135">
        <v>0</v>
      </c>
      <c r="K135">
        <v>0</v>
      </c>
      <c r="L135">
        <v>0</v>
      </c>
      <c r="M135">
        <v>8</v>
      </c>
      <c r="N135">
        <v>0</v>
      </c>
      <c r="O135">
        <v>0</v>
      </c>
      <c r="P135">
        <v>0</v>
      </c>
      <c r="Q135">
        <v>0</v>
      </c>
      <c r="R135">
        <v>0</v>
      </c>
    </row>
    <row r="136" spans="1:18" x14ac:dyDescent="0.25">
      <c r="A136" t="s">
        <v>718</v>
      </c>
      <c r="B136" t="s">
        <v>101</v>
      </c>
      <c r="C136" t="s">
        <v>169</v>
      </c>
      <c r="D136">
        <v>15</v>
      </c>
      <c r="E136" s="66">
        <v>6</v>
      </c>
      <c r="F136">
        <v>90</v>
      </c>
      <c r="G136" s="66">
        <v>7.0666666666666664</v>
      </c>
      <c r="H136">
        <v>106</v>
      </c>
      <c r="I136">
        <v>5</v>
      </c>
      <c r="J136">
        <v>0</v>
      </c>
      <c r="K136">
        <v>0</v>
      </c>
      <c r="L136">
        <v>3</v>
      </c>
      <c r="M136">
        <v>4</v>
      </c>
      <c r="N136">
        <v>0</v>
      </c>
      <c r="O136">
        <v>0</v>
      </c>
      <c r="P136">
        <v>0</v>
      </c>
      <c r="Q136">
        <v>0</v>
      </c>
      <c r="R136">
        <v>0</v>
      </c>
    </row>
    <row r="137" spans="1:18" x14ac:dyDescent="0.25">
      <c r="A137" t="s">
        <v>313</v>
      </c>
      <c r="B137" t="s">
        <v>102</v>
      </c>
      <c r="C137" t="s">
        <v>162</v>
      </c>
      <c r="D137">
        <v>15</v>
      </c>
      <c r="E137" s="66">
        <v>5.7666666666666666</v>
      </c>
      <c r="F137">
        <v>86.5</v>
      </c>
      <c r="G137" s="66">
        <v>5.833333333333333</v>
      </c>
      <c r="H137">
        <v>87.5</v>
      </c>
      <c r="I137">
        <v>1</v>
      </c>
      <c r="J137">
        <v>0</v>
      </c>
      <c r="K137">
        <v>0</v>
      </c>
      <c r="L137">
        <v>0</v>
      </c>
      <c r="M137">
        <v>4</v>
      </c>
      <c r="N137">
        <v>0</v>
      </c>
      <c r="O137">
        <v>0</v>
      </c>
      <c r="P137">
        <v>0</v>
      </c>
      <c r="Q137">
        <v>0</v>
      </c>
      <c r="R137">
        <v>0</v>
      </c>
    </row>
    <row r="138" spans="1:18" x14ac:dyDescent="0.25">
      <c r="A138" t="s">
        <v>705</v>
      </c>
      <c r="B138" t="s">
        <v>101</v>
      </c>
      <c r="C138" t="s">
        <v>153</v>
      </c>
      <c r="D138">
        <v>15</v>
      </c>
      <c r="E138" s="66">
        <v>5.7666666666666666</v>
      </c>
      <c r="F138">
        <v>86.5</v>
      </c>
      <c r="G138" s="66">
        <v>5.6333333333333337</v>
      </c>
      <c r="H138">
        <v>84.5</v>
      </c>
      <c r="I138">
        <v>0</v>
      </c>
      <c r="J138">
        <v>0</v>
      </c>
      <c r="K138">
        <v>0</v>
      </c>
      <c r="L138">
        <v>0</v>
      </c>
      <c r="M138">
        <v>4</v>
      </c>
      <c r="N138">
        <v>0</v>
      </c>
      <c r="O138">
        <v>0</v>
      </c>
      <c r="P138">
        <v>0</v>
      </c>
      <c r="Q138">
        <v>0</v>
      </c>
      <c r="R138">
        <v>0</v>
      </c>
    </row>
    <row r="139" spans="1:18" x14ac:dyDescent="0.25">
      <c r="A139" t="s">
        <v>603</v>
      </c>
      <c r="B139" t="s">
        <v>107</v>
      </c>
      <c r="C139" t="s">
        <v>154</v>
      </c>
      <c r="D139">
        <v>23</v>
      </c>
      <c r="E139" s="66">
        <v>5.8695652173913047</v>
      </c>
      <c r="F139">
        <v>135</v>
      </c>
      <c r="G139" s="66">
        <v>5.9130434782608692</v>
      </c>
      <c r="H139">
        <v>136</v>
      </c>
      <c r="I139">
        <v>1</v>
      </c>
      <c r="J139">
        <v>0</v>
      </c>
      <c r="K139">
        <v>0</v>
      </c>
      <c r="L139">
        <v>1</v>
      </c>
      <c r="M139">
        <v>4</v>
      </c>
      <c r="N139">
        <v>1</v>
      </c>
      <c r="O139">
        <v>0</v>
      </c>
      <c r="P139">
        <v>0</v>
      </c>
      <c r="Q139">
        <v>0</v>
      </c>
      <c r="R139">
        <v>0</v>
      </c>
    </row>
    <row r="140" spans="1:18" x14ac:dyDescent="0.25">
      <c r="A140" t="s">
        <v>414</v>
      </c>
      <c r="B140" t="s">
        <v>102</v>
      </c>
      <c r="C140" t="s">
        <v>170</v>
      </c>
      <c r="D140">
        <v>27</v>
      </c>
      <c r="E140" s="66">
        <v>5.8148148148148149</v>
      </c>
      <c r="F140">
        <v>157</v>
      </c>
      <c r="G140" s="66">
        <v>5.7592592592592595</v>
      </c>
      <c r="H140">
        <v>155.5</v>
      </c>
      <c r="I140">
        <v>0</v>
      </c>
      <c r="J140">
        <v>0</v>
      </c>
      <c r="K140">
        <v>0</v>
      </c>
      <c r="L140">
        <v>2</v>
      </c>
      <c r="M140">
        <v>7</v>
      </c>
      <c r="N140">
        <v>0</v>
      </c>
      <c r="O140">
        <v>0</v>
      </c>
      <c r="P140">
        <v>0</v>
      </c>
      <c r="Q140">
        <v>0</v>
      </c>
      <c r="R140">
        <v>0</v>
      </c>
    </row>
    <row r="141" spans="1:18" x14ac:dyDescent="0.25">
      <c r="A141" t="s">
        <v>360</v>
      </c>
      <c r="B141" t="s">
        <v>102</v>
      </c>
      <c r="C141" t="s">
        <v>148</v>
      </c>
      <c r="D141">
        <v>27</v>
      </c>
      <c r="E141" s="66">
        <v>5.7777777777777777</v>
      </c>
      <c r="F141">
        <v>156</v>
      </c>
      <c r="G141" s="66">
        <v>5.6481481481481479</v>
      </c>
      <c r="H141">
        <v>152.5</v>
      </c>
      <c r="I141">
        <v>0</v>
      </c>
      <c r="J141">
        <v>0</v>
      </c>
      <c r="K141">
        <v>0</v>
      </c>
      <c r="L141">
        <v>0</v>
      </c>
      <c r="M141">
        <v>7</v>
      </c>
      <c r="N141">
        <v>0</v>
      </c>
      <c r="O141">
        <v>0</v>
      </c>
      <c r="P141">
        <v>0</v>
      </c>
      <c r="Q141">
        <v>0</v>
      </c>
      <c r="R141">
        <v>0</v>
      </c>
    </row>
    <row r="142" spans="1:18" x14ac:dyDescent="0.25">
      <c r="A142" t="s">
        <v>602</v>
      </c>
      <c r="B142" t="s">
        <v>107</v>
      </c>
      <c r="C142" t="s">
        <v>169</v>
      </c>
      <c r="D142">
        <v>27</v>
      </c>
      <c r="E142" s="66">
        <v>5.8148148148148149</v>
      </c>
      <c r="F142">
        <v>157</v>
      </c>
      <c r="G142" s="66">
        <v>5.6851851851851851</v>
      </c>
      <c r="H142">
        <v>153.5</v>
      </c>
      <c r="I142">
        <v>0</v>
      </c>
      <c r="J142">
        <v>0</v>
      </c>
      <c r="K142">
        <v>0</v>
      </c>
      <c r="L142">
        <v>0</v>
      </c>
      <c r="M142">
        <v>7</v>
      </c>
      <c r="N142">
        <v>0</v>
      </c>
      <c r="O142">
        <v>0</v>
      </c>
      <c r="P142">
        <v>0</v>
      </c>
      <c r="Q142">
        <v>0</v>
      </c>
      <c r="R142">
        <v>0</v>
      </c>
    </row>
    <row r="143" spans="1:18" x14ac:dyDescent="0.25">
      <c r="A143" t="s">
        <v>356</v>
      </c>
      <c r="B143" t="s">
        <v>102</v>
      </c>
      <c r="C143" t="s">
        <v>157</v>
      </c>
      <c r="D143">
        <v>31</v>
      </c>
      <c r="E143" s="66">
        <v>5.903225806451613</v>
      </c>
      <c r="F143">
        <v>183</v>
      </c>
      <c r="G143" s="66">
        <v>6.064516129032258</v>
      </c>
      <c r="H143">
        <v>188</v>
      </c>
      <c r="I143">
        <v>3</v>
      </c>
      <c r="J143">
        <v>0</v>
      </c>
      <c r="K143">
        <v>0</v>
      </c>
      <c r="L143">
        <v>0</v>
      </c>
      <c r="M143">
        <v>8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 x14ac:dyDescent="0.25">
      <c r="A144" t="s">
        <v>547</v>
      </c>
      <c r="B144" t="s">
        <v>107</v>
      </c>
      <c r="C144" t="s">
        <v>148</v>
      </c>
      <c r="D144">
        <v>31</v>
      </c>
      <c r="E144" s="66">
        <v>5.645161290322581</v>
      </c>
      <c r="F144">
        <v>175</v>
      </c>
      <c r="G144" s="66">
        <v>6.096774193548387</v>
      </c>
      <c r="H144">
        <v>189</v>
      </c>
      <c r="I144">
        <v>5</v>
      </c>
      <c r="J144">
        <v>0</v>
      </c>
      <c r="K144">
        <v>0</v>
      </c>
      <c r="L144">
        <v>3</v>
      </c>
      <c r="M144">
        <v>6</v>
      </c>
      <c r="N144">
        <v>1</v>
      </c>
      <c r="O144">
        <v>0</v>
      </c>
      <c r="P144">
        <v>0</v>
      </c>
      <c r="Q144">
        <v>0</v>
      </c>
      <c r="R144">
        <v>0</v>
      </c>
    </row>
    <row r="145" spans="1:18" x14ac:dyDescent="0.25">
      <c r="A145" t="s">
        <v>612</v>
      </c>
      <c r="B145" t="s">
        <v>107</v>
      </c>
      <c r="C145" t="s">
        <v>159</v>
      </c>
      <c r="D145">
        <v>35</v>
      </c>
      <c r="E145" s="66">
        <v>6.5285714285714285</v>
      </c>
      <c r="F145">
        <v>228.5</v>
      </c>
      <c r="G145" s="66">
        <v>6.9142857142857146</v>
      </c>
      <c r="H145">
        <v>242</v>
      </c>
      <c r="I145">
        <v>5</v>
      </c>
      <c r="J145">
        <v>0</v>
      </c>
      <c r="K145">
        <v>0</v>
      </c>
      <c r="L145">
        <v>3</v>
      </c>
      <c r="M145">
        <v>7</v>
      </c>
      <c r="N145">
        <v>1</v>
      </c>
      <c r="O145">
        <v>1</v>
      </c>
      <c r="P145">
        <v>0</v>
      </c>
      <c r="Q145">
        <v>0</v>
      </c>
      <c r="R145">
        <v>0</v>
      </c>
    </row>
    <row r="146" spans="1:18" x14ac:dyDescent="0.25">
      <c r="A146" t="s">
        <v>605</v>
      </c>
      <c r="B146" t="s">
        <v>107</v>
      </c>
      <c r="C146" t="s">
        <v>152</v>
      </c>
      <c r="D146">
        <v>36</v>
      </c>
      <c r="E146" s="66">
        <v>6.1944444444444446</v>
      </c>
      <c r="F146">
        <v>223</v>
      </c>
      <c r="G146" s="66">
        <v>6.8472222222222223</v>
      </c>
      <c r="H146">
        <v>246.5</v>
      </c>
      <c r="I146">
        <v>8</v>
      </c>
      <c r="J146">
        <v>0</v>
      </c>
      <c r="K146">
        <v>0</v>
      </c>
      <c r="L146">
        <v>4</v>
      </c>
      <c r="M146">
        <v>9</v>
      </c>
      <c r="N146">
        <v>0</v>
      </c>
      <c r="O146">
        <v>0</v>
      </c>
      <c r="P146">
        <v>0</v>
      </c>
      <c r="Q146">
        <v>0</v>
      </c>
      <c r="R146">
        <v>0</v>
      </c>
    </row>
    <row r="147" spans="1:18" x14ac:dyDescent="0.25">
      <c r="A147" t="s">
        <v>307</v>
      </c>
      <c r="B147" t="s">
        <v>102</v>
      </c>
      <c r="C147" t="s">
        <v>159</v>
      </c>
      <c r="D147">
        <v>36</v>
      </c>
      <c r="E147" s="66">
        <v>6.2222222222222223</v>
      </c>
      <c r="F147">
        <v>224</v>
      </c>
      <c r="G147" s="66">
        <v>6.125</v>
      </c>
      <c r="H147">
        <v>220.5</v>
      </c>
      <c r="I147">
        <v>0</v>
      </c>
      <c r="J147">
        <v>0</v>
      </c>
      <c r="K147">
        <v>0</v>
      </c>
      <c r="L147">
        <v>1</v>
      </c>
      <c r="M147">
        <v>7</v>
      </c>
      <c r="N147">
        <v>1</v>
      </c>
      <c r="O147">
        <v>0</v>
      </c>
      <c r="P147">
        <v>0</v>
      </c>
      <c r="Q147">
        <v>0</v>
      </c>
      <c r="R147">
        <v>0</v>
      </c>
    </row>
    <row r="148" spans="1:18" x14ac:dyDescent="0.25">
      <c r="A148" t="s">
        <v>631</v>
      </c>
      <c r="B148" t="s">
        <v>107</v>
      </c>
      <c r="C148" t="s">
        <v>159</v>
      </c>
      <c r="D148">
        <v>24</v>
      </c>
      <c r="E148" s="66">
        <v>6.4375</v>
      </c>
      <c r="F148">
        <v>154.5</v>
      </c>
      <c r="G148" s="66">
        <v>7.104166666666667</v>
      </c>
      <c r="H148">
        <v>170.5</v>
      </c>
      <c r="I148">
        <v>5</v>
      </c>
      <c r="J148">
        <v>0</v>
      </c>
      <c r="K148">
        <v>0</v>
      </c>
      <c r="L148">
        <v>4</v>
      </c>
      <c r="M148">
        <v>6</v>
      </c>
      <c r="N148">
        <v>0</v>
      </c>
      <c r="O148">
        <v>2</v>
      </c>
      <c r="P148">
        <v>0</v>
      </c>
      <c r="Q148">
        <v>0</v>
      </c>
      <c r="R148">
        <v>0</v>
      </c>
    </row>
    <row r="149" spans="1:18" x14ac:dyDescent="0.25">
      <c r="A149" t="s">
        <v>457</v>
      </c>
      <c r="B149" t="s">
        <v>107</v>
      </c>
      <c r="C149" t="s">
        <v>152</v>
      </c>
      <c r="D149">
        <v>24</v>
      </c>
      <c r="E149" s="66">
        <v>6.166666666666667</v>
      </c>
      <c r="F149">
        <v>148</v>
      </c>
      <c r="G149" s="66">
        <v>6.083333333333333</v>
      </c>
      <c r="H149">
        <v>146</v>
      </c>
      <c r="I149">
        <v>0</v>
      </c>
      <c r="J149">
        <v>0</v>
      </c>
      <c r="K149">
        <v>0</v>
      </c>
      <c r="L149">
        <v>1</v>
      </c>
      <c r="M149">
        <v>6</v>
      </c>
      <c r="N149">
        <v>0</v>
      </c>
      <c r="O149">
        <v>0</v>
      </c>
      <c r="P149">
        <v>0</v>
      </c>
      <c r="Q149">
        <v>0</v>
      </c>
      <c r="R149">
        <v>0</v>
      </c>
    </row>
    <row r="150" spans="1:18" x14ac:dyDescent="0.25">
      <c r="A150" t="s">
        <v>611</v>
      </c>
      <c r="B150" t="s">
        <v>107</v>
      </c>
      <c r="C150" t="s">
        <v>153</v>
      </c>
      <c r="D150">
        <v>28</v>
      </c>
      <c r="E150" s="66">
        <v>6.1071428571428568</v>
      </c>
      <c r="F150">
        <v>171</v>
      </c>
      <c r="G150" s="66">
        <v>6.0535714285714288</v>
      </c>
      <c r="H150">
        <v>169.5</v>
      </c>
      <c r="I150">
        <v>1</v>
      </c>
      <c r="J150">
        <v>0</v>
      </c>
      <c r="K150">
        <v>0</v>
      </c>
      <c r="L150">
        <v>2</v>
      </c>
      <c r="M150">
        <v>5</v>
      </c>
      <c r="N150">
        <v>1</v>
      </c>
      <c r="O150">
        <v>0</v>
      </c>
      <c r="P150">
        <v>1</v>
      </c>
      <c r="Q150">
        <v>0</v>
      </c>
      <c r="R150">
        <v>0</v>
      </c>
    </row>
    <row r="151" spans="1:18" x14ac:dyDescent="0.25">
      <c r="A151" t="s">
        <v>289</v>
      </c>
      <c r="B151" t="s">
        <v>102</v>
      </c>
      <c r="C151" t="s">
        <v>246</v>
      </c>
      <c r="D151">
        <v>16</v>
      </c>
      <c r="E151" s="66">
        <v>5.625</v>
      </c>
      <c r="F151">
        <v>90</v>
      </c>
      <c r="G151" s="66">
        <v>5.5</v>
      </c>
      <c r="H151">
        <v>88</v>
      </c>
      <c r="I151">
        <v>0</v>
      </c>
      <c r="J151">
        <v>0</v>
      </c>
      <c r="K151">
        <v>0</v>
      </c>
      <c r="L151">
        <v>0</v>
      </c>
      <c r="M151">
        <v>4</v>
      </c>
      <c r="N151">
        <v>0</v>
      </c>
      <c r="O151">
        <v>0</v>
      </c>
      <c r="P151">
        <v>0</v>
      </c>
      <c r="Q151">
        <v>0</v>
      </c>
      <c r="R151">
        <v>0</v>
      </c>
    </row>
    <row r="152" spans="1:18" x14ac:dyDescent="0.25">
      <c r="A152" t="s">
        <v>734</v>
      </c>
      <c r="B152" t="s">
        <v>101</v>
      </c>
      <c r="C152" t="s">
        <v>169</v>
      </c>
      <c r="D152">
        <v>12</v>
      </c>
      <c r="E152" s="66">
        <v>5.708333333333333</v>
      </c>
      <c r="F152">
        <v>68.5</v>
      </c>
      <c r="G152" s="66">
        <v>6.25</v>
      </c>
      <c r="H152">
        <v>75</v>
      </c>
      <c r="I152">
        <v>2</v>
      </c>
      <c r="J152">
        <v>0</v>
      </c>
      <c r="K152">
        <v>0</v>
      </c>
      <c r="L152">
        <v>2</v>
      </c>
      <c r="M152">
        <v>3</v>
      </c>
      <c r="N152">
        <v>0</v>
      </c>
      <c r="O152">
        <v>1</v>
      </c>
      <c r="P152">
        <v>0</v>
      </c>
      <c r="Q152">
        <v>0</v>
      </c>
      <c r="R152">
        <v>0</v>
      </c>
    </row>
    <row r="153" spans="1:18" x14ac:dyDescent="0.25">
      <c r="A153" t="s">
        <v>543</v>
      </c>
      <c r="B153" t="s">
        <v>107</v>
      </c>
      <c r="C153" t="s">
        <v>158</v>
      </c>
      <c r="D153">
        <v>20</v>
      </c>
      <c r="E153" s="66">
        <v>5.6</v>
      </c>
      <c r="F153">
        <v>112</v>
      </c>
      <c r="G153" s="66">
        <v>5.5750000000000002</v>
      </c>
      <c r="H153">
        <v>111.5</v>
      </c>
      <c r="I153">
        <v>0</v>
      </c>
      <c r="J153">
        <v>0</v>
      </c>
      <c r="K153">
        <v>0</v>
      </c>
      <c r="L153">
        <v>2</v>
      </c>
      <c r="M153">
        <v>3</v>
      </c>
      <c r="N153">
        <v>1</v>
      </c>
      <c r="O153">
        <v>0</v>
      </c>
      <c r="P153">
        <v>0</v>
      </c>
      <c r="Q153">
        <v>0</v>
      </c>
      <c r="R153">
        <v>0</v>
      </c>
    </row>
    <row r="154" spans="1:18" x14ac:dyDescent="0.25">
      <c r="A154" t="s">
        <v>628</v>
      </c>
      <c r="B154" t="s">
        <v>107</v>
      </c>
      <c r="C154" t="s">
        <v>169</v>
      </c>
      <c r="D154">
        <v>12</v>
      </c>
      <c r="E154" s="66">
        <v>5.75</v>
      </c>
      <c r="F154">
        <v>69</v>
      </c>
      <c r="G154" s="66">
        <v>5.708333333333333</v>
      </c>
      <c r="H154">
        <v>68.5</v>
      </c>
      <c r="I154">
        <v>0</v>
      </c>
      <c r="J154">
        <v>0</v>
      </c>
      <c r="K154">
        <v>0</v>
      </c>
      <c r="L154">
        <v>1</v>
      </c>
      <c r="M154">
        <v>3</v>
      </c>
      <c r="N154">
        <v>0</v>
      </c>
      <c r="O154">
        <v>0</v>
      </c>
      <c r="P154">
        <v>0</v>
      </c>
      <c r="Q154">
        <v>0</v>
      </c>
      <c r="R154">
        <v>0</v>
      </c>
    </row>
    <row r="155" spans="1:18" x14ac:dyDescent="0.25">
      <c r="A155" t="s">
        <v>751</v>
      </c>
      <c r="B155" t="s">
        <v>101</v>
      </c>
      <c r="C155" t="s">
        <v>161</v>
      </c>
      <c r="D155">
        <v>8</v>
      </c>
      <c r="E155" s="66">
        <v>5.6875</v>
      </c>
      <c r="F155">
        <v>45.5</v>
      </c>
      <c r="G155" s="66">
        <v>6.3125</v>
      </c>
      <c r="H155">
        <v>50.5</v>
      </c>
      <c r="I155">
        <v>2</v>
      </c>
      <c r="J155">
        <v>0</v>
      </c>
      <c r="K155">
        <v>0</v>
      </c>
      <c r="L155">
        <v>0</v>
      </c>
      <c r="M155">
        <v>2</v>
      </c>
      <c r="N155">
        <v>0</v>
      </c>
      <c r="O155">
        <v>1</v>
      </c>
      <c r="P155">
        <v>0</v>
      </c>
      <c r="Q155">
        <v>0</v>
      </c>
      <c r="R155">
        <v>0</v>
      </c>
    </row>
    <row r="156" spans="1:18" x14ac:dyDescent="0.25">
      <c r="A156" t="s">
        <v>488</v>
      </c>
      <c r="B156" t="s">
        <v>107</v>
      </c>
      <c r="C156" t="s">
        <v>159</v>
      </c>
      <c r="D156">
        <v>8</v>
      </c>
      <c r="E156" s="66">
        <v>6.125</v>
      </c>
      <c r="F156">
        <v>49</v>
      </c>
      <c r="G156" s="66">
        <v>6.375</v>
      </c>
      <c r="H156">
        <v>51</v>
      </c>
      <c r="I156">
        <v>1</v>
      </c>
      <c r="J156">
        <v>0</v>
      </c>
      <c r="K156">
        <v>0</v>
      </c>
      <c r="L156">
        <v>0</v>
      </c>
      <c r="M156">
        <v>2</v>
      </c>
      <c r="N156">
        <v>0</v>
      </c>
      <c r="O156">
        <v>0</v>
      </c>
      <c r="P156">
        <v>0</v>
      </c>
      <c r="Q156">
        <v>0</v>
      </c>
      <c r="R156">
        <v>0</v>
      </c>
    </row>
    <row r="157" spans="1:18" x14ac:dyDescent="0.25">
      <c r="A157" t="s">
        <v>551</v>
      </c>
      <c r="B157" t="s">
        <v>107</v>
      </c>
      <c r="C157" t="s">
        <v>162</v>
      </c>
      <c r="D157">
        <v>8</v>
      </c>
      <c r="E157" s="66">
        <v>5.375</v>
      </c>
      <c r="F157">
        <v>43</v>
      </c>
      <c r="G157" s="66">
        <v>5.25</v>
      </c>
      <c r="H157">
        <v>42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0</v>
      </c>
      <c r="R157">
        <v>0</v>
      </c>
    </row>
    <row r="158" spans="1:18" x14ac:dyDescent="0.25">
      <c r="A158" t="s">
        <v>660</v>
      </c>
      <c r="B158" t="s">
        <v>101</v>
      </c>
      <c r="C158" t="s">
        <v>159</v>
      </c>
      <c r="D158">
        <v>8</v>
      </c>
      <c r="E158" s="66">
        <v>5.9375</v>
      </c>
      <c r="F158">
        <v>47.5</v>
      </c>
      <c r="G158" s="66">
        <v>6.1875</v>
      </c>
      <c r="H158">
        <v>49.5</v>
      </c>
      <c r="I158">
        <v>1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0</v>
      </c>
      <c r="R158">
        <v>0</v>
      </c>
    </row>
    <row r="159" spans="1:18" x14ac:dyDescent="0.25">
      <c r="A159" t="s">
        <v>278</v>
      </c>
      <c r="B159" t="s">
        <v>102</v>
      </c>
      <c r="C159" t="s">
        <v>159</v>
      </c>
      <c r="D159">
        <v>12</v>
      </c>
      <c r="E159" s="66">
        <v>6.125</v>
      </c>
      <c r="F159">
        <v>73.5</v>
      </c>
      <c r="G159" s="66">
        <v>6.25</v>
      </c>
      <c r="H159">
        <v>75</v>
      </c>
      <c r="I159">
        <v>1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</row>
    <row r="160" spans="1:18" x14ac:dyDescent="0.25">
      <c r="A160" t="s">
        <v>538</v>
      </c>
      <c r="B160" t="s">
        <v>107</v>
      </c>
      <c r="C160" t="s">
        <v>169</v>
      </c>
      <c r="D160">
        <v>4</v>
      </c>
      <c r="E160" s="66">
        <v>5.5</v>
      </c>
      <c r="F160">
        <v>22</v>
      </c>
      <c r="G160" s="66">
        <v>5.375</v>
      </c>
      <c r="H160">
        <v>21.5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</row>
    <row r="161" spans="1:18" x14ac:dyDescent="0.25">
      <c r="A161" t="s">
        <v>699</v>
      </c>
      <c r="B161" t="s">
        <v>101</v>
      </c>
      <c r="C161" t="s">
        <v>176</v>
      </c>
      <c r="D161">
        <v>4</v>
      </c>
      <c r="E161" s="66">
        <v>5.75</v>
      </c>
      <c r="F161">
        <v>23</v>
      </c>
      <c r="G161" s="66">
        <v>6.375</v>
      </c>
      <c r="H161">
        <v>25.5</v>
      </c>
      <c r="I161">
        <v>1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</row>
    <row r="162" spans="1:18" x14ac:dyDescent="0.25">
      <c r="A162" t="s">
        <v>285</v>
      </c>
      <c r="B162" t="s">
        <v>102</v>
      </c>
      <c r="C162" t="s">
        <v>159</v>
      </c>
      <c r="D162">
        <v>33</v>
      </c>
      <c r="E162" s="66">
        <v>6.4393939393939394</v>
      </c>
      <c r="F162">
        <v>212.5</v>
      </c>
      <c r="G162" s="66">
        <v>6.7727272727272725</v>
      </c>
      <c r="H162">
        <v>223.5</v>
      </c>
      <c r="I162">
        <v>5</v>
      </c>
      <c r="J162">
        <v>0</v>
      </c>
      <c r="K162">
        <v>0</v>
      </c>
      <c r="L162">
        <v>0</v>
      </c>
      <c r="M162">
        <v>8</v>
      </c>
      <c r="N162">
        <v>0</v>
      </c>
      <c r="O162">
        <v>0</v>
      </c>
      <c r="P162">
        <v>0</v>
      </c>
      <c r="Q162">
        <v>0</v>
      </c>
      <c r="R162">
        <v>0</v>
      </c>
    </row>
    <row r="163" spans="1:18" x14ac:dyDescent="0.25">
      <c r="A163" t="s">
        <v>512</v>
      </c>
      <c r="B163" t="s">
        <v>107</v>
      </c>
      <c r="C163" t="s">
        <v>155</v>
      </c>
      <c r="D163">
        <v>33</v>
      </c>
      <c r="E163" s="66">
        <v>5.7272727272727275</v>
      </c>
      <c r="F163">
        <v>189</v>
      </c>
      <c r="G163" s="66">
        <v>5.6060606060606064</v>
      </c>
      <c r="H163">
        <v>185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1</v>
      </c>
      <c r="O163">
        <v>0</v>
      </c>
      <c r="P163">
        <v>0</v>
      </c>
      <c r="Q163">
        <v>0</v>
      </c>
      <c r="R163">
        <v>0</v>
      </c>
    </row>
    <row r="164" spans="1:18" x14ac:dyDescent="0.25">
      <c r="A164" t="s">
        <v>293</v>
      </c>
      <c r="B164" t="s">
        <v>102</v>
      </c>
      <c r="C164" t="s">
        <v>161</v>
      </c>
      <c r="D164">
        <v>29</v>
      </c>
      <c r="E164" s="66">
        <v>6.0862068965517242</v>
      </c>
      <c r="F164">
        <v>176.5</v>
      </c>
      <c r="G164" s="66">
        <v>6.2758620689655169</v>
      </c>
      <c r="H164">
        <v>182</v>
      </c>
      <c r="I164">
        <v>2</v>
      </c>
      <c r="J164">
        <v>0</v>
      </c>
      <c r="K164">
        <v>0</v>
      </c>
      <c r="L164">
        <v>3</v>
      </c>
      <c r="M164">
        <v>7</v>
      </c>
      <c r="N164">
        <v>0</v>
      </c>
      <c r="O164">
        <v>0</v>
      </c>
      <c r="P164">
        <v>0</v>
      </c>
      <c r="Q164">
        <v>0</v>
      </c>
      <c r="R164">
        <v>0</v>
      </c>
    </row>
    <row r="165" spans="1:18" x14ac:dyDescent="0.25">
      <c r="A165" t="s">
        <v>690</v>
      </c>
      <c r="B165" t="s">
        <v>101</v>
      </c>
      <c r="C165" t="s">
        <v>155</v>
      </c>
      <c r="D165">
        <v>29</v>
      </c>
      <c r="E165" s="66">
        <v>5.9827586206896548</v>
      </c>
      <c r="F165">
        <v>173.5</v>
      </c>
      <c r="G165" s="66">
        <v>6.2068965517241379</v>
      </c>
      <c r="H165">
        <v>180</v>
      </c>
      <c r="I165">
        <v>4</v>
      </c>
      <c r="J165">
        <v>0</v>
      </c>
      <c r="K165">
        <v>0</v>
      </c>
      <c r="L165">
        <v>1</v>
      </c>
      <c r="M165">
        <v>5</v>
      </c>
      <c r="N165">
        <v>1</v>
      </c>
      <c r="O165">
        <v>0</v>
      </c>
      <c r="P165">
        <v>1</v>
      </c>
      <c r="Q165">
        <v>0</v>
      </c>
      <c r="R165">
        <v>0</v>
      </c>
    </row>
    <row r="166" spans="1:18" x14ac:dyDescent="0.25">
      <c r="A166" t="s">
        <v>593</v>
      </c>
      <c r="B166" t="s">
        <v>107</v>
      </c>
      <c r="C166" t="s">
        <v>150</v>
      </c>
      <c r="D166">
        <v>29</v>
      </c>
      <c r="E166" s="66">
        <v>5.9482758620689653</v>
      </c>
      <c r="F166">
        <v>172.5</v>
      </c>
      <c r="G166" s="66">
        <v>6.1724137931034484</v>
      </c>
      <c r="H166">
        <v>179</v>
      </c>
      <c r="I166">
        <v>3</v>
      </c>
      <c r="J166">
        <v>0</v>
      </c>
      <c r="K166">
        <v>0</v>
      </c>
      <c r="L166">
        <v>1</v>
      </c>
      <c r="M166">
        <v>5</v>
      </c>
      <c r="N166">
        <v>1</v>
      </c>
      <c r="O166">
        <v>0</v>
      </c>
      <c r="P166">
        <v>0</v>
      </c>
      <c r="Q166">
        <v>0</v>
      </c>
      <c r="R166">
        <v>0</v>
      </c>
    </row>
    <row r="167" spans="1:18" x14ac:dyDescent="0.25">
      <c r="A167" t="s">
        <v>388</v>
      </c>
      <c r="B167" t="s">
        <v>102</v>
      </c>
      <c r="C167" t="s">
        <v>155</v>
      </c>
      <c r="D167">
        <v>21</v>
      </c>
      <c r="E167" s="66">
        <v>5.6190476190476186</v>
      </c>
      <c r="F167">
        <v>118</v>
      </c>
      <c r="G167" s="66">
        <v>5.5476190476190474</v>
      </c>
      <c r="H167">
        <v>116.5</v>
      </c>
      <c r="I167">
        <v>0</v>
      </c>
      <c r="J167">
        <v>0</v>
      </c>
      <c r="K167">
        <v>0</v>
      </c>
      <c r="L167">
        <v>1</v>
      </c>
      <c r="M167">
        <v>3</v>
      </c>
      <c r="N167">
        <v>1</v>
      </c>
      <c r="O167">
        <v>0</v>
      </c>
      <c r="P167">
        <v>0</v>
      </c>
      <c r="Q167">
        <v>0</v>
      </c>
      <c r="R167">
        <v>0</v>
      </c>
    </row>
    <row r="168" spans="1:18" x14ac:dyDescent="0.25">
      <c r="A168" t="s">
        <v>527</v>
      </c>
      <c r="B168" t="s">
        <v>107</v>
      </c>
      <c r="C168" t="s">
        <v>176</v>
      </c>
      <c r="D168">
        <v>17</v>
      </c>
      <c r="E168" s="66">
        <v>5.8529411764705879</v>
      </c>
      <c r="F168">
        <v>99.5</v>
      </c>
      <c r="G168" s="66">
        <v>6.2647058823529411</v>
      </c>
      <c r="H168">
        <v>106.5</v>
      </c>
      <c r="I168">
        <v>3</v>
      </c>
      <c r="J168">
        <v>0</v>
      </c>
      <c r="K168">
        <v>0</v>
      </c>
      <c r="L168">
        <v>0</v>
      </c>
      <c r="M168">
        <v>4</v>
      </c>
      <c r="N168">
        <v>0</v>
      </c>
      <c r="O168">
        <v>0</v>
      </c>
      <c r="P168">
        <v>0</v>
      </c>
      <c r="Q168">
        <v>0</v>
      </c>
      <c r="R168">
        <v>0</v>
      </c>
    </row>
    <row r="169" spans="1:18" x14ac:dyDescent="0.25">
      <c r="A169" t="s">
        <v>322</v>
      </c>
      <c r="B169" t="s">
        <v>102</v>
      </c>
      <c r="C169" t="s">
        <v>158</v>
      </c>
      <c r="D169">
        <v>26</v>
      </c>
      <c r="E169" s="66">
        <v>5.9615384615384617</v>
      </c>
      <c r="F169">
        <v>155</v>
      </c>
      <c r="G169" s="66">
        <v>6.0769230769230766</v>
      </c>
      <c r="H169">
        <v>158</v>
      </c>
      <c r="I169">
        <v>2</v>
      </c>
      <c r="J169">
        <v>0</v>
      </c>
      <c r="K169">
        <v>0</v>
      </c>
      <c r="L169">
        <v>0</v>
      </c>
      <c r="M169">
        <v>6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 x14ac:dyDescent="0.25">
      <c r="A170" t="s">
        <v>351</v>
      </c>
      <c r="B170" t="s">
        <v>102</v>
      </c>
      <c r="C170" t="s">
        <v>152</v>
      </c>
      <c r="D170">
        <v>26</v>
      </c>
      <c r="E170" s="66">
        <v>5.884615384615385</v>
      </c>
      <c r="F170">
        <v>153</v>
      </c>
      <c r="G170" s="66">
        <v>5.884615384615385</v>
      </c>
      <c r="H170">
        <v>153</v>
      </c>
      <c r="I170">
        <v>1</v>
      </c>
      <c r="J170">
        <v>0</v>
      </c>
      <c r="K170">
        <v>0</v>
      </c>
      <c r="L170">
        <v>0</v>
      </c>
      <c r="M170">
        <v>6</v>
      </c>
      <c r="N170">
        <v>0</v>
      </c>
      <c r="O170">
        <v>0</v>
      </c>
      <c r="P170">
        <v>0</v>
      </c>
      <c r="Q170">
        <v>0</v>
      </c>
      <c r="R170">
        <v>0</v>
      </c>
    </row>
    <row r="171" spans="1:18" x14ac:dyDescent="0.25">
      <c r="A171" t="s">
        <v>506</v>
      </c>
      <c r="B171" t="s">
        <v>107</v>
      </c>
      <c r="C171" t="s">
        <v>155</v>
      </c>
      <c r="D171">
        <v>26</v>
      </c>
      <c r="E171" s="66">
        <v>5.9423076923076925</v>
      </c>
      <c r="F171">
        <v>154.5</v>
      </c>
      <c r="G171" s="66">
        <v>5.8269230769230766</v>
      </c>
      <c r="H171">
        <v>151.5</v>
      </c>
      <c r="I171">
        <v>0</v>
      </c>
      <c r="J171">
        <v>0</v>
      </c>
      <c r="K171">
        <v>0</v>
      </c>
      <c r="L171">
        <v>0</v>
      </c>
      <c r="M171">
        <v>6</v>
      </c>
      <c r="N171">
        <v>0</v>
      </c>
      <c r="O171">
        <v>0</v>
      </c>
      <c r="P171">
        <v>0</v>
      </c>
      <c r="Q171">
        <v>0</v>
      </c>
      <c r="R171">
        <v>0</v>
      </c>
    </row>
    <row r="172" spans="1:18" x14ac:dyDescent="0.25">
      <c r="A172" t="s">
        <v>382</v>
      </c>
      <c r="B172" t="s">
        <v>102</v>
      </c>
      <c r="C172" t="s">
        <v>152</v>
      </c>
      <c r="D172">
        <v>13</v>
      </c>
      <c r="E172" s="66">
        <v>6.0769230769230766</v>
      </c>
      <c r="F172">
        <v>79</v>
      </c>
      <c r="G172" s="66">
        <v>6.5</v>
      </c>
      <c r="H172">
        <v>84.5</v>
      </c>
      <c r="I172">
        <v>2</v>
      </c>
      <c r="J172">
        <v>0</v>
      </c>
      <c r="K172">
        <v>0</v>
      </c>
      <c r="L172">
        <v>1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</row>
    <row r="173" spans="1:18" x14ac:dyDescent="0.25">
      <c r="A173" t="s">
        <v>729</v>
      </c>
      <c r="B173" t="s">
        <v>101</v>
      </c>
      <c r="C173" t="s">
        <v>154</v>
      </c>
      <c r="D173">
        <v>13</v>
      </c>
      <c r="E173" s="66">
        <v>5.4230769230769234</v>
      </c>
      <c r="F173">
        <v>70.5</v>
      </c>
      <c r="G173" s="66">
        <v>5.5384615384615383</v>
      </c>
      <c r="H173">
        <v>72</v>
      </c>
      <c r="I173">
        <v>1</v>
      </c>
      <c r="J173">
        <v>0</v>
      </c>
      <c r="K173">
        <v>0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</row>
    <row r="174" spans="1:18" x14ac:dyDescent="0.25">
      <c r="A174" t="s">
        <v>684</v>
      </c>
      <c r="B174" t="s">
        <v>101</v>
      </c>
      <c r="C174" t="s">
        <v>156</v>
      </c>
      <c r="D174">
        <v>35</v>
      </c>
      <c r="E174" s="66">
        <v>6.1142857142857139</v>
      </c>
      <c r="F174">
        <v>214</v>
      </c>
      <c r="G174" s="66">
        <v>7.0285714285714285</v>
      </c>
      <c r="H174">
        <v>246</v>
      </c>
      <c r="I174">
        <v>15</v>
      </c>
      <c r="J174">
        <v>0</v>
      </c>
      <c r="K174">
        <v>0</v>
      </c>
      <c r="L174">
        <v>0</v>
      </c>
      <c r="M174">
        <v>8</v>
      </c>
      <c r="N174">
        <v>0</v>
      </c>
      <c r="O174">
        <v>4</v>
      </c>
      <c r="P174">
        <v>3</v>
      </c>
      <c r="Q174">
        <v>0</v>
      </c>
      <c r="R174">
        <v>0</v>
      </c>
    </row>
    <row r="175" spans="1:18" x14ac:dyDescent="0.25">
      <c r="A175" t="s">
        <v>725</v>
      </c>
      <c r="B175" t="s">
        <v>101</v>
      </c>
      <c r="C175" t="s">
        <v>171</v>
      </c>
      <c r="D175">
        <v>35</v>
      </c>
      <c r="E175" s="66">
        <v>6.1</v>
      </c>
      <c r="F175">
        <v>213.5</v>
      </c>
      <c r="G175" s="66">
        <v>7.3</v>
      </c>
      <c r="H175">
        <v>255.5</v>
      </c>
      <c r="I175">
        <v>15</v>
      </c>
      <c r="J175">
        <v>0</v>
      </c>
      <c r="K175">
        <v>0</v>
      </c>
      <c r="L175">
        <v>1</v>
      </c>
      <c r="M175">
        <v>8</v>
      </c>
      <c r="N175">
        <v>0</v>
      </c>
      <c r="O175">
        <v>3</v>
      </c>
      <c r="P175">
        <v>0</v>
      </c>
      <c r="Q175">
        <v>0</v>
      </c>
      <c r="R175">
        <v>0</v>
      </c>
    </row>
    <row r="176" spans="1:18" x14ac:dyDescent="0.25">
      <c r="A176" t="s">
        <v>410</v>
      </c>
      <c r="B176" t="s">
        <v>102</v>
      </c>
      <c r="C176" t="s">
        <v>155</v>
      </c>
      <c r="D176">
        <v>22</v>
      </c>
      <c r="E176" s="66">
        <v>5.7272727272727275</v>
      </c>
      <c r="F176">
        <v>126</v>
      </c>
      <c r="G176" s="66">
        <v>5.75</v>
      </c>
      <c r="H176">
        <v>126.5</v>
      </c>
      <c r="I176">
        <v>0</v>
      </c>
      <c r="J176">
        <v>0</v>
      </c>
      <c r="K176">
        <v>0</v>
      </c>
      <c r="L176">
        <v>3</v>
      </c>
      <c r="M176">
        <v>5</v>
      </c>
      <c r="N176">
        <v>0</v>
      </c>
      <c r="O176">
        <v>0</v>
      </c>
      <c r="P176">
        <v>0</v>
      </c>
      <c r="Q176">
        <v>0</v>
      </c>
      <c r="R176">
        <v>0</v>
      </c>
    </row>
    <row r="177" spans="1:18" x14ac:dyDescent="0.25">
      <c r="A177" t="s">
        <v>368</v>
      </c>
      <c r="B177" t="s">
        <v>102</v>
      </c>
      <c r="C177" t="s">
        <v>151</v>
      </c>
      <c r="D177">
        <v>22</v>
      </c>
      <c r="E177" s="66">
        <v>5.5</v>
      </c>
      <c r="F177">
        <v>121</v>
      </c>
      <c r="G177" s="66">
        <v>5.4318181818181817</v>
      </c>
      <c r="H177">
        <v>119.5</v>
      </c>
      <c r="I177">
        <v>0</v>
      </c>
      <c r="J177">
        <v>0</v>
      </c>
      <c r="K177">
        <v>0</v>
      </c>
      <c r="L177">
        <v>1</v>
      </c>
      <c r="M177">
        <v>3</v>
      </c>
      <c r="N177">
        <v>1</v>
      </c>
      <c r="O177">
        <v>0</v>
      </c>
      <c r="P177">
        <v>0</v>
      </c>
      <c r="Q177">
        <v>0</v>
      </c>
      <c r="R177">
        <v>0</v>
      </c>
    </row>
    <row r="178" spans="1:18" x14ac:dyDescent="0.25">
      <c r="A178" t="s">
        <v>464</v>
      </c>
      <c r="B178" t="s">
        <v>107</v>
      </c>
      <c r="C178" t="s">
        <v>153</v>
      </c>
      <c r="D178">
        <v>31</v>
      </c>
      <c r="E178" s="66">
        <v>6</v>
      </c>
      <c r="F178">
        <v>186</v>
      </c>
      <c r="G178" s="66">
        <v>6.5</v>
      </c>
      <c r="H178">
        <v>201.5</v>
      </c>
      <c r="I178">
        <v>6</v>
      </c>
      <c r="J178">
        <v>0</v>
      </c>
      <c r="K178">
        <v>0</v>
      </c>
      <c r="L178">
        <v>1</v>
      </c>
      <c r="M178">
        <v>7</v>
      </c>
      <c r="N178">
        <v>0</v>
      </c>
      <c r="O178">
        <v>1</v>
      </c>
      <c r="P178">
        <v>0</v>
      </c>
      <c r="Q178">
        <v>0</v>
      </c>
      <c r="R178">
        <v>0</v>
      </c>
    </row>
    <row r="179" spans="1:18" x14ac:dyDescent="0.25">
      <c r="A179" t="s">
        <v>386</v>
      </c>
      <c r="B179" t="s">
        <v>102</v>
      </c>
      <c r="C179" t="s">
        <v>162</v>
      </c>
      <c r="D179">
        <v>31</v>
      </c>
      <c r="E179" s="66">
        <v>5.67741935483871</v>
      </c>
      <c r="F179">
        <v>176</v>
      </c>
      <c r="G179" s="66">
        <v>5.661290322580645</v>
      </c>
      <c r="H179">
        <v>175.5</v>
      </c>
      <c r="I179">
        <v>1</v>
      </c>
      <c r="J179">
        <v>0</v>
      </c>
      <c r="K179">
        <v>0</v>
      </c>
      <c r="L179">
        <v>0</v>
      </c>
      <c r="M179">
        <v>7</v>
      </c>
      <c r="N179">
        <v>0</v>
      </c>
      <c r="O179">
        <v>0</v>
      </c>
      <c r="P179">
        <v>0</v>
      </c>
      <c r="Q179">
        <v>0</v>
      </c>
      <c r="R179">
        <v>0</v>
      </c>
    </row>
    <row r="180" spans="1:18" x14ac:dyDescent="0.25">
      <c r="A180" t="s">
        <v>324</v>
      </c>
      <c r="B180" t="s">
        <v>102</v>
      </c>
      <c r="C180" t="s">
        <v>157</v>
      </c>
      <c r="D180">
        <v>36</v>
      </c>
      <c r="E180" s="66">
        <v>5.583333333333333</v>
      </c>
      <c r="F180">
        <v>201</v>
      </c>
      <c r="G180" s="66">
        <v>5.5555555555555554</v>
      </c>
      <c r="H180">
        <v>200</v>
      </c>
      <c r="I180">
        <v>1</v>
      </c>
      <c r="J180">
        <v>0</v>
      </c>
      <c r="K180">
        <v>0</v>
      </c>
      <c r="L180">
        <v>0</v>
      </c>
      <c r="M180">
        <v>8</v>
      </c>
      <c r="N180">
        <v>0</v>
      </c>
      <c r="O180">
        <v>0</v>
      </c>
      <c r="P180">
        <v>0</v>
      </c>
      <c r="Q180">
        <v>0</v>
      </c>
      <c r="R180">
        <v>0</v>
      </c>
    </row>
    <row r="181" spans="1:18" x14ac:dyDescent="0.25">
      <c r="A181" t="s">
        <v>578</v>
      </c>
      <c r="B181" t="s">
        <v>107</v>
      </c>
      <c r="C181" t="s">
        <v>149</v>
      </c>
      <c r="D181">
        <v>27</v>
      </c>
      <c r="E181" s="66">
        <v>5.9259259259259256</v>
      </c>
      <c r="F181">
        <v>160</v>
      </c>
      <c r="G181" s="66">
        <v>6.4074074074074074</v>
      </c>
      <c r="H181">
        <v>173</v>
      </c>
      <c r="I181">
        <v>4</v>
      </c>
      <c r="J181">
        <v>0</v>
      </c>
      <c r="K181">
        <v>0</v>
      </c>
      <c r="L181">
        <v>4</v>
      </c>
      <c r="M181">
        <v>6</v>
      </c>
      <c r="N181">
        <v>0</v>
      </c>
      <c r="O181">
        <v>2</v>
      </c>
      <c r="P181">
        <v>0</v>
      </c>
      <c r="Q181">
        <v>0</v>
      </c>
      <c r="R181">
        <v>0</v>
      </c>
    </row>
    <row r="182" spans="1:18" x14ac:dyDescent="0.25">
      <c r="A182" t="s">
        <v>629</v>
      </c>
      <c r="B182" t="s">
        <v>107</v>
      </c>
      <c r="C182" t="s">
        <v>169</v>
      </c>
      <c r="D182">
        <v>27</v>
      </c>
      <c r="E182" s="66">
        <v>5.9444444444444446</v>
      </c>
      <c r="F182">
        <v>160.5</v>
      </c>
      <c r="G182" s="66">
        <v>6.3888888888888893</v>
      </c>
      <c r="H182">
        <v>172.5</v>
      </c>
      <c r="I182">
        <v>5</v>
      </c>
      <c r="J182">
        <v>0</v>
      </c>
      <c r="K182">
        <v>0</v>
      </c>
      <c r="L182">
        <v>0</v>
      </c>
      <c r="M182">
        <v>4</v>
      </c>
      <c r="N182">
        <v>1</v>
      </c>
      <c r="O182">
        <v>0</v>
      </c>
      <c r="P182">
        <v>0</v>
      </c>
      <c r="Q182">
        <v>0</v>
      </c>
      <c r="R182">
        <v>0</v>
      </c>
    </row>
    <row r="183" spans="1:18" x14ac:dyDescent="0.25">
      <c r="A183" t="s">
        <v>714</v>
      </c>
      <c r="B183" t="s">
        <v>101</v>
      </c>
      <c r="C183" t="s">
        <v>155</v>
      </c>
      <c r="D183">
        <v>18</v>
      </c>
      <c r="E183" s="66">
        <v>5.833333333333333</v>
      </c>
      <c r="F183">
        <v>105</v>
      </c>
      <c r="G183" s="66">
        <v>6.5555555555555554</v>
      </c>
      <c r="H183">
        <v>118</v>
      </c>
      <c r="I183">
        <v>5</v>
      </c>
      <c r="J183">
        <v>0</v>
      </c>
      <c r="K183">
        <v>0</v>
      </c>
      <c r="L183">
        <v>0</v>
      </c>
      <c r="M183">
        <v>4</v>
      </c>
      <c r="N183">
        <v>0</v>
      </c>
      <c r="O183">
        <v>0</v>
      </c>
      <c r="P183">
        <v>0</v>
      </c>
      <c r="Q183">
        <v>0</v>
      </c>
      <c r="R183">
        <v>0</v>
      </c>
    </row>
    <row r="184" spans="1:18" x14ac:dyDescent="0.25">
      <c r="A184" t="s">
        <v>572</v>
      </c>
      <c r="B184" t="s">
        <v>107</v>
      </c>
      <c r="C184" t="s">
        <v>246</v>
      </c>
      <c r="D184">
        <v>9</v>
      </c>
      <c r="E184" s="66">
        <v>5.8888888888888893</v>
      </c>
      <c r="F184">
        <v>53</v>
      </c>
      <c r="G184" s="66">
        <v>5.8888888888888893</v>
      </c>
      <c r="H184">
        <v>53</v>
      </c>
      <c r="I184">
        <v>0</v>
      </c>
      <c r="J184">
        <v>0</v>
      </c>
      <c r="K184">
        <v>0</v>
      </c>
      <c r="L184">
        <v>1</v>
      </c>
      <c r="M184">
        <v>2</v>
      </c>
      <c r="N184">
        <v>0</v>
      </c>
      <c r="O184">
        <v>0</v>
      </c>
      <c r="P184">
        <v>0</v>
      </c>
      <c r="Q184">
        <v>0</v>
      </c>
      <c r="R184">
        <v>0</v>
      </c>
    </row>
    <row r="185" spans="1:18" x14ac:dyDescent="0.25">
      <c r="A185" t="s">
        <v>486</v>
      </c>
      <c r="B185" t="s">
        <v>107</v>
      </c>
      <c r="C185" t="s">
        <v>153</v>
      </c>
      <c r="D185">
        <v>32</v>
      </c>
      <c r="E185" s="66">
        <v>6.328125</v>
      </c>
      <c r="F185">
        <v>202.5</v>
      </c>
      <c r="G185" s="66">
        <v>7</v>
      </c>
      <c r="H185">
        <v>224</v>
      </c>
      <c r="I185">
        <v>6</v>
      </c>
      <c r="J185">
        <v>0</v>
      </c>
      <c r="K185">
        <v>0</v>
      </c>
      <c r="L185">
        <v>7</v>
      </c>
      <c r="M185">
        <v>5</v>
      </c>
      <c r="N185">
        <v>1</v>
      </c>
      <c r="O185">
        <v>0</v>
      </c>
      <c r="P185">
        <v>0</v>
      </c>
      <c r="Q185">
        <v>0</v>
      </c>
      <c r="R185">
        <v>0</v>
      </c>
    </row>
    <row r="186" spans="1:18" x14ac:dyDescent="0.25">
      <c r="A186" t="s">
        <v>459</v>
      </c>
      <c r="B186" t="s">
        <v>107</v>
      </c>
      <c r="C186" t="s">
        <v>157</v>
      </c>
      <c r="D186">
        <v>32</v>
      </c>
      <c r="E186" s="66">
        <v>5.90625</v>
      </c>
      <c r="F186">
        <v>189</v>
      </c>
      <c r="G186" s="66">
        <v>5.828125</v>
      </c>
      <c r="H186">
        <v>186.5</v>
      </c>
      <c r="I186">
        <v>0</v>
      </c>
      <c r="J186">
        <v>0</v>
      </c>
      <c r="K186">
        <v>0</v>
      </c>
      <c r="L186">
        <v>1</v>
      </c>
      <c r="M186">
        <v>5</v>
      </c>
      <c r="N186">
        <v>1</v>
      </c>
      <c r="O186">
        <v>0</v>
      </c>
      <c r="P186">
        <v>0</v>
      </c>
      <c r="Q186">
        <v>0</v>
      </c>
      <c r="R186">
        <v>0</v>
      </c>
    </row>
    <row r="187" spans="1:18" x14ac:dyDescent="0.25">
      <c r="A187" t="s">
        <v>517</v>
      </c>
      <c r="B187" t="s">
        <v>107</v>
      </c>
      <c r="C187" t="s">
        <v>171</v>
      </c>
      <c r="D187">
        <v>28</v>
      </c>
      <c r="E187" s="66">
        <v>5.7321428571428568</v>
      </c>
      <c r="F187">
        <v>160.5</v>
      </c>
      <c r="G187" s="66">
        <v>5.625</v>
      </c>
      <c r="H187">
        <v>157.5</v>
      </c>
      <c r="I187">
        <v>0</v>
      </c>
      <c r="J187">
        <v>0</v>
      </c>
      <c r="K187">
        <v>0</v>
      </c>
      <c r="L187">
        <v>0</v>
      </c>
      <c r="M187">
        <v>6</v>
      </c>
      <c r="N187">
        <v>0</v>
      </c>
      <c r="O187">
        <v>0</v>
      </c>
      <c r="P187">
        <v>0</v>
      </c>
      <c r="Q187">
        <v>0</v>
      </c>
      <c r="R187">
        <v>0</v>
      </c>
    </row>
    <row r="188" spans="1:18" x14ac:dyDescent="0.25">
      <c r="A188" t="s">
        <v>209</v>
      </c>
      <c r="B188" t="s">
        <v>210</v>
      </c>
      <c r="C188" t="s">
        <v>150</v>
      </c>
      <c r="D188">
        <v>28</v>
      </c>
      <c r="E188" s="66">
        <v>6.0178571428571432</v>
      </c>
      <c r="F188">
        <v>168.5</v>
      </c>
      <c r="G188" s="66">
        <v>4.7321428571428568</v>
      </c>
      <c r="H188">
        <v>132.5</v>
      </c>
      <c r="I188">
        <v>0</v>
      </c>
      <c r="J188">
        <v>31</v>
      </c>
      <c r="K188">
        <v>1</v>
      </c>
      <c r="L188">
        <v>0</v>
      </c>
      <c r="M188">
        <v>4</v>
      </c>
      <c r="N188">
        <v>1</v>
      </c>
      <c r="O188">
        <v>0</v>
      </c>
      <c r="P188">
        <v>0</v>
      </c>
      <c r="Q188">
        <v>2</v>
      </c>
      <c r="R188">
        <v>0</v>
      </c>
    </row>
    <row r="189" spans="1:18" x14ac:dyDescent="0.25">
      <c r="A189" t="s">
        <v>369</v>
      </c>
      <c r="B189" t="s">
        <v>102</v>
      </c>
      <c r="C189" t="s">
        <v>159</v>
      </c>
      <c r="D189">
        <v>28</v>
      </c>
      <c r="E189" s="66">
        <v>6.2321428571428568</v>
      </c>
      <c r="F189">
        <v>174.5</v>
      </c>
      <c r="G189" s="66">
        <v>6.3392857142857144</v>
      </c>
      <c r="H189">
        <v>177.5</v>
      </c>
      <c r="I189">
        <v>2</v>
      </c>
      <c r="J189">
        <v>0</v>
      </c>
      <c r="K189">
        <v>0</v>
      </c>
      <c r="L189">
        <v>0</v>
      </c>
      <c r="M189">
        <v>4</v>
      </c>
      <c r="N189">
        <v>1</v>
      </c>
      <c r="O189">
        <v>0</v>
      </c>
      <c r="P189">
        <v>0</v>
      </c>
      <c r="Q189">
        <v>0</v>
      </c>
      <c r="R189">
        <v>0</v>
      </c>
    </row>
    <row r="190" spans="1:18" x14ac:dyDescent="0.25">
      <c r="A190" t="s">
        <v>633</v>
      </c>
      <c r="B190" t="s">
        <v>107</v>
      </c>
      <c r="C190" t="s">
        <v>150</v>
      </c>
      <c r="D190">
        <v>14</v>
      </c>
      <c r="E190" s="66">
        <v>6.2142857142857144</v>
      </c>
      <c r="F190">
        <v>87</v>
      </c>
      <c r="G190" s="66">
        <v>6.9642857142857144</v>
      </c>
      <c r="H190">
        <v>97.5</v>
      </c>
      <c r="I190">
        <v>4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0</v>
      </c>
      <c r="Q190">
        <v>0</v>
      </c>
      <c r="R190">
        <v>0</v>
      </c>
    </row>
    <row r="191" spans="1:18" x14ac:dyDescent="0.25">
      <c r="A191" t="s">
        <v>437</v>
      </c>
      <c r="B191" t="s">
        <v>102</v>
      </c>
      <c r="C191" t="s">
        <v>162</v>
      </c>
      <c r="D191">
        <v>14</v>
      </c>
      <c r="E191" s="66">
        <v>5.3928571428571432</v>
      </c>
      <c r="F191">
        <v>75.5</v>
      </c>
      <c r="G191" s="66">
        <v>5.2857142857142856</v>
      </c>
      <c r="H191">
        <v>74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</row>
    <row r="192" spans="1:18" x14ac:dyDescent="0.25">
      <c r="A192" t="s">
        <v>560</v>
      </c>
      <c r="B192" t="s">
        <v>107</v>
      </c>
      <c r="C192" t="s">
        <v>151</v>
      </c>
      <c r="D192">
        <v>33</v>
      </c>
      <c r="E192" s="66">
        <v>5.9848484848484844</v>
      </c>
      <c r="F192">
        <v>197.5</v>
      </c>
      <c r="G192" s="66">
        <v>6.6060606060606064</v>
      </c>
      <c r="H192">
        <v>218</v>
      </c>
      <c r="I192">
        <v>7</v>
      </c>
      <c r="J192">
        <v>0</v>
      </c>
      <c r="K192">
        <v>0</v>
      </c>
      <c r="L192">
        <v>3</v>
      </c>
      <c r="M192">
        <v>7</v>
      </c>
      <c r="N192">
        <v>0</v>
      </c>
      <c r="O192">
        <v>5</v>
      </c>
      <c r="P192">
        <v>0</v>
      </c>
      <c r="Q192">
        <v>0</v>
      </c>
      <c r="R192">
        <v>0</v>
      </c>
    </row>
    <row r="193" spans="1:18" x14ac:dyDescent="0.25">
      <c r="A193" t="s">
        <v>319</v>
      </c>
      <c r="B193" t="s">
        <v>102</v>
      </c>
      <c r="C193" t="s">
        <v>150</v>
      </c>
      <c r="D193">
        <v>19</v>
      </c>
      <c r="E193" s="66">
        <v>5.2631578947368425</v>
      </c>
      <c r="F193">
        <v>100</v>
      </c>
      <c r="G193" s="66">
        <v>5.2105263157894735</v>
      </c>
      <c r="H193">
        <v>99</v>
      </c>
      <c r="I193">
        <v>0</v>
      </c>
      <c r="J193">
        <v>0</v>
      </c>
      <c r="K193">
        <v>0</v>
      </c>
      <c r="L193">
        <v>1</v>
      </c>
      <c r="M193">
        <v>4</v>
      </c>
      <c r="N193">
        <v>0</v>
      </c>
      <c r="O193">
        <v>0</v>
      </c>
      <c r="P193">
        <v>0</v>
      </c>
      <c r="Q193">
        <v>0</v>
      </c>
      <c r="R193">
        <v>0</v>
      </c>
    </row>
    <row r="194" spans="1:18" x14ac:dyDescent="0.25">
      <c r="A194" t="s">
        <v>423</v>
      </c>
      <c r="B194" t="s">
        <v>102</v>
      </c>
      <c r="C194" t="s">
        <v>149</v>
      </c>
      <c r="D194">
        <v>24</v>
      </c>
      <c r="E194" s="66">
        <v>5.791666666666667</v>
      </c>
      <c r="F194">
        <v>139</v>
      </c>
      <c r="G194" s="66">
        <v>5.6875</v>
      </c>
      <c r="H194">
        <v>136.5</v>
      </c>
      <c r="I194">
        <v>0</v>
      </c>
      <c r="J194">
        <v>0</v>
      </c>
      <c r="K194">
        <v>0</v>
      </c>
      <c r="L194">
        <v>0</v>
      </c>
      <c r="M194">
        <v>5</v>
      </c>
      <c r="N194">
        <v>0</v>
      </c>
      <c r="O194">
        <v>0</v>
      </c>
      <c r="P194">
        <v>0</v>
      </c>
      <c r="Q194">
        <v>0</v>
      </c>
      <c r="R194">
        <v>0</v>
      </c>
    </row>
    <row r="195" spans="1:18" x14ac:dyDescent="0.25">
      <c r="A195" t="s">
        <v>433</v>
      </c>
      <c r="B195" t="s">
        <v>102</v>
      </c>
      <c r="C195" t="s">
        <v>158</v>
      </c>
      <c r="D195">
        <v>29</v>
      </c>
      <c r="E195" s="66">
        <v>5.7241379310344831</v>
      </c>
      <c r="F195">
        <v>166</v>
      </c>
      <c r="G195" s="66">
        <v>5.7241379310344831</v>
      </c>
      <c r="H195">
        <v>166</v>
      </c>
      <c r="I195">
        <v>1</v>
      </c>
      <c r="J195">
        <v>0</v>
      </c>
      <c r="K195">
        <v>1</v>
      </c>
      <c r="L195">
        <v>2</v>
      </c>
      <c r="M195">
        <v>6</v>
      </c>
      <c r="N195">
        <v>0</v>
      </c>
      <c r="O195">
        <v>0</v>
      </c>
      <c r="P195">
        <v>0</v>
      </c>
      <c r="Q195">
        <v>0</v>
      </c>
      <c r="R195">
        <v>0</v>
      </c>
    </row>
    <row r="196" spans="1:18" x14ac:dyDescent="0.25">
      <c r="A196" t="s">
        <v>345</v>
      </c>
      <c r="B196" t="s">
        <v>102</v>
      </c>
      <c r="C196" t="s">
        <v>162</v>
      </c>
      <c r="D196">
        <v>34</v>
      </c>
      <c r="E196" s="66">
        <v>5.5882352941176467</v>
      </c>
      <c r="F196">
        <v>190</v>
      </c>
      <c r="G196" s="66">
        <v>5.632352941176471</v>
      </c>
      <c r="H196">
        <v>191.5</v>
      </c>
      <c r="I196">
        <v>1</v>
      </c>
      <c r="J196">
        <v>0</v>
      </c>
      <c r="K196">
        <v>0</v>
      </c>
      <c r="L196">
        <v>2</v>
      </c>
      <c r="M196">
        <v>7</v>
      </c>
      <c r="N196">
        <v>0</v>
      </c>
      <c r="O196">
        <v>0</v>
      </c>
      <c r="P196">
        <v>0</v>
      </c>
      <c r="Q196">
        <v>0</v>
      </c>
      <c r="R196">
        <v>0</v>
      </c>
    </row>
    <row r="197" spans="1:18" x14ac:dyDescent="0.25">
      <c r="A197" t="s">
        <v>329</v>
      </c>
      <c r="B197" t="s">
        <v>102</v>
      </c>
      <c r="C197" t="s">
        <v>169</v>
      </c>
      <c r="D197">
        <v>35</v>
      </c>
      <c r="E197" s="66">
        <v>5.8428571428571425</v>
      </c>
      <c r="F197">
        <v>204.5</v>
      </c>
      <c r="G197" s="66">
        <v>5.8571428571428568</v>
      </c>
      <c r="H197">
        <v>205</v>
      </c>
      <c r="I197">
        <v>1</v>
      </c>
      <c r="J197">
        <v>0</v>
      </c>
      <c r="K197">
        <v>0</v>
      </c>
      <c r="L197">
        <v>1</v>
      </c>
      <c r="M197">
        <v>7</v>
      </c>
      <c r="N197">
        <v>0</v>
      </c>
      <c r="O197">
        <v>0</v>
      </c>
      <c r="P197">
        <v>0</v>
      </c>
      <c r="Q197">
        <v>0</v>
      </c>
      <c r="R197">
        <v>0</v>
      </c>
    </row>
    <row r="198" spans="1:18" x14ac:dyDescent="0.25">
      <c r="A198" t="s">
        <v>554</v>
      </c>
      <c r="B198" t="s">
        <v>107</v>
      </c>
      <c r="C198" t="s">
        <v>151</v>
      </c>
      <c r="D198">
        <v>30</v>
      </c>
      <c r="E198" s="66">
        <v>5.833333333333333</v>
      </c>
      <c r="F198">
        <v>175</v>
      </c>
      <c r="G198" s="66">
        <v>5.9666666666666668</v>
      </c>
      <c r="H198">
        <v>179</v>
      </c>
      <c r="I198">
        <v>2</v>
      </c>
      <c r="J198">
        <v>0</v>
      </c>
      <c r="K198">
        <v>0</v>
      </c>
      <c r="L198">
        <v>1</v>
      </c>
      <c r="M198">
        <v>6</v>
      </c>
      <c r="N198">
        <v>0</v>
      </c>
      <c r="O198">
        <v>0</v>
      </c>
      <c r="P198">
        <v>0</v>
      </c>
      <c r="Q198">
        <v>0</v>
      </c>
      <c r="R198">
        <v>0</v>
      </c>
    </row>
    <row r="199" spans="1:18" x14ac:dyDescent="0.25">
      <c r="A199" t="s">
        <v>442</v>
      </c>
      <c r="B199" t="s">
        <v>102</v>
      </c>
      <c r="C199" t="s">
        <v>153</v>
      </c>
      <c r="D199">
        <v>25</v>
      </c>
      <c r="E199" s="66">
        <v>5.98</v>
      </c>
      <c r="F199">
        <v>149.5</v>
      </c>
      <c r="G199" s="66">
        <v>5.92</v>
      </c>
      <c r="H199">
        <v>148</v>
      </c>
      <c r="I199">
        <v>0</v>
      </c>
      <c r="J199">
        <v>0</v>
      </c>
      <c r="K199">
        <v>0</v>
      </c>
      <c r="L199">
        <v>1</v>
      </c>
      <c r="M199">
        <v>5</v>
      </c>
      <c r="N199">
        <v>0</v>
      </c>
      <c r="O199">
        <v>0</v>
      </c>
      <c r="P199">
        <v>0</v>
      </c>
      <c r="Q199">
        <v>0</v>
      </c>
      <c r="R199">
        <v>0</v>
      </c>
    </row>
    <row r="200" spans="1:18" x14ac:dyDescent="0.25">
      <c r="A200" t="s">
        <v>301</v>
      </c>
      <c r="B200" t="s">
        <v>102</v>
      </c>
      <c r="C200" t="s">
        <v>148</v>
      </c>
      <c r="D200">
        <v>20</v>
      </c>
      <c r="E200" s="66">
        <v>6.0250000000000004</v>
      </c>
      <c r="F200">
        <v>120.5</v>
      </c>
      <c r="G200" s="66">
        <v>6.0250000000000004</v>
      </c>
      <c r="H200">
        <v>120.5</v>
      </c>
      <c r="I200">
        <v>0</v>
      </c>
      <c r="J200">
        <v>0</v>
      </c>
      <c r="K200">
        <v>0</v>
      </c>
      <c r="L200">
        <v>2</v>
      </c>
      <c r="M200">
        <v>4</v>
      </c>
      <c r="N200">
        <v>0</v>
      </c>
      <c r="O200">
        <v>0</v>
      </c>
      <c r="P200">
        <v>0</v>
      </c>
      <c r="Q200">
        <v>0</v>
      </c>
      <c r="R200">
        <v>0</v>
      </c>
    </row>
    <row r="201" spans="1:18" x14ac:dyDescent="0.25">
      <c r="A201" t="s">
        <v>518</v>
      </c>
      <c r="B201" t="s">
        <v>107</v>
      </c>
      <c r="C201" t="s">
        <v>151</v>
      </c>
      <c r="D201">
        <v>20</v>
      </c>
      <c r="E201" s="66">
        <v>6</v>
      </c>
      <c r="F201">
        <v>120</v>
      </c>
      <c r="G201" s="66">
        <v>6.85</v>
      </c>
      <c r="H201">
        <v>137</v>
      </c>
      <c r="I201">
        <v>6</v>
      </c>
      <c r="J201">
        <v>0</v>
      </c>
      <c r="K201">
        <v>0</v>
      </c>
      <c r="L201">
        <v>1</v>
      </c>
      <c r="M201">
        <v>4</v>
      </c>
      <c r="N201">
        <v>0</v>
      </c>
      <c r="O201">
        <v>0</v>
      </c>
      <c r="P201">
        <v>0</v>
      </c>
      <c r="Q201">
        <v>0</v>
      </c>
      <c r="R201">
        <v>0</v>
      </c>
    </row>
    <row r="202" spans="1:18" x14ac:dyDescent="0.25">
      <c r="A202" t="s">
        <v>453</v>
      </c>
      <c r="B202" t="s">
        <v>102</v>
      </c>
      <c r="C202" t="s">
        <v>150</v>
      </c>
      <c r="D202">
        <v>20</v>
      </c>
      <c r="E202" s="66">
        <v>5.4749999999999996</v>
      </c>
      <c r="F202">
        <v>109.5</v>
      </c>
      <c r="G202" s="66">
        <v>5.5250000000000004</v>
      </c>
      <c r="H202">
        <v>110.5</v>
      </c>
      <c r="I202">
        <v>1</v>
      </c>
      <c r="J202">
        <v>0</v>
      </c>
      <c r="K202">
        <v>0</v>
      </c>
      <c r="L202">
        <v>0</v>
      </c>
      <c r="M202">
        <v>4</v>
      </c>
      <c r="N202">
        <v>0</v>
      </c>
      <c r="O202">
        <v>0</v>
      </c>
      <c r="P202">
        <v>0</v>
      </c>
      <c r="Q202">
        <v>0</v>
      </c>
      <c r="R202">
        <v>0</v>
      </c>
    </row>
    <row r="203" spans="1:18" x14ac:dyDescent="0.25">
      <c r="A203" t="s">
        <v>586</v>
      </c>
      <c r="B203" t="s">
        <v>107</v>
      </c>
      <c r="C203" t="s">
        <v>246</v>
      </c>
      <c r="D203">
        <v>15</v>
      </c>
      <c r="E203" s="66">
        <v>5.666666666666667</v>
      </c>
      <c r="F203">
        <v>85</v>
      </c>
      <c r="G203" s="66">
        <v>5.7</v>
      </c>
      <c r="H203">
        <v>85.5</v>
      </c>
      <c r="I203">
        <v>0</v>
      </c>
      <c r="J203">
        <v>0</v>
      </c>
      <c r="K203">
        <v>0</v>
      </c>
      <c r="L203">
        <v>2</v>
      </c>
      <c r="M203">
        <v>3</v>
      </c>
      <c r="N203">
        <v>0</v>
      </c>
      <c r="O203">
        <v>0</v>
      </c>
      <c r="P203">
        <v>0</v>
      </c>
      <c r="Q203">
        <v>0</v>
      </c>
      <c r="R203">
        <v>0</v>
      </c>
    </row>
    <row r="204" spans="1:18" x14ac:dyDescent="0.25">
      <c r="A204" t="s">
        <v>696</v>
      </c>
      <c r="B204" t="s">
        <v>101</v>
      </c>
      <c r="C204" t="s">
        <v>149</v>
      </c>
      <c r="D204">
        <v>15</v>
      </c>
      <c r="E204" s="66">
        <v>5.9666666666666668</v>
      </c>
      <c r="F204">
        <v>89.5</v>
      </c>
      <c r="G204" s="66">
        <v>5.9333333333333336</v>
      </c>
      <c r="H204">
        <v>89</v>
      </c>
      <c r="I204">
        <v>0</v>
      </c>
      <c r="J204">
        <v>0</v>
      </c>
      <c r="K204">
        <v>0</v>
      </c>
      <c r="L204">
        <v>1</v>
      </c>
      <c r="M204">
        <v>3</v>
      </c>
      <c r="N204">
        <v>0</v>
      </c>
      <c r="O204">
        <v>0</v>
      </c>
      <c r="P204">
        <v>0</v>
      </c>
      <c r="Q204">
        <v>0</v>
      </c>
      <c r="R204">
        <v>0</v>
      </c>
    </row>
    <row r="205" spans="1:18" x14ac:dyDescent="0.25">
      <c r="A205" t="s">
        <v>277</v>
      </c>
      <c r="B205" t="s">
        <v>102</v>
      </c>
      <c r="C205" t="s">
        <v>155</v>
      </c>
      <c r="D205">
        <v>20</v>
      </c>
      <c r="E205" s="66">
        <v>5.55</v>
      </c>
      <c r="F205">
        <v>111</v>
      </c>
      <c r="G205" s="66">
        <v>5.5</v>
      </c>
      <c r="H205">
        <v>110</v>
      </c>
      <c r="I205">
        <v>0</v>
      </c>
      <c r="J205">
        <v>0</v>
      </c>
      <c r="K205">
        <v>0</v>
      </c>
      <c r="L205">
        <v>1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</row>
    <row r="206" spans="1:18" x14ac:dyDescent="0.25">
      <c r="A206" t="s">
        <v>685</v>
      </c>
      <c r="B206" t="s">
        <v>101</v>
      </c>
      <c r="C206" t="s">
        <v>161</v>
      </c>
      <c r="D206">
        <v>10</v>
      </c>
      <c r="E206" s="66">
        <v>6.15</v>
      </c>
      <c r="F206">
        <v>61.5</v>
      </c>
      <c r="G206" s="66">
        <v>6.75</v>
      </c>
      <c r="H206">
        <v>67.5</v>
      </c>
      <c r="I206">
        <v>2</v>
      </c>
      <c r="J206">
        <v>0</v>
      </c>
      <c r="K206">
        <v>0</v>
      </c>
      <c r="L206">
        <v>1</v>
      </c>
      <c r="M206">
        <v>2</v>
      </c>
      <c r="N206">
        <v>0</v>
      </c>
      <c r="O206">
        <v>0</v>
      </c>
      <c r="P206">
        <v>0</v>
      </c>
      <c r="Q206">
        <v>0</v>
      </c>
      <c r="R206">
        <v>0</v>
      </c>
    </row>
    <row r="207" spans="1:18" x14ac:dyDescent="0.25">
      <c r="A207" t="s">
        <v>238</v>
      </c>
      <c r="B207" t="s">
        <v>210</v>
      </c>
      <c r="C207" t="s">
        <v>157</v>
      </c>
      <c r="D207">
        <v>10</v>
      </c>
      <c r="E207" s="66">
        <v>6</v>
      </c>
      <c r="F207">
        <v>60</v>
      </c>
      <c r="G207" s="66">
        <v>4.5999999999999996</v>
      </c>
      <c r="H207">
        <v>46</v>
      </c>
      <c r="I207">
        <v>0</v>
      </c>
      <c r="J207">
        <v>13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2</v>
      </c>
      <c r="R207">
        <v>0</v>
      </c>
    </row>
    <row r="208" spans="1:18" x14ac:dyDescent="0.25">
      <c r="A208" t="s">
        <v>380</v>
      </c>
      <c r="B208" t="s">
        <v>102</v>
      </c>
      <c r="C208" t="s">
        <v>151</v>
      </c>
      <c r="D208">
        <v>10</v>
      </c>
      <c r="E208" s="66">
        <v>5.85</v>
      </c>
      <c r="F208">
        <v>58.5</v>
      </c>
      <c r="G208" s="66">
        <v>5.75</v>
      </c>
      <c r="H208">
        <v>57.5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</row>
    <row r="209" spans="1:18" x14ac:dyDescent="0.25">
      <c r="A209" t="s">
        <v>471</v>
      </c>
      <c r="B209" t="s">
        <v>107</v>
      </c>
      <c r="C209" t="s">
        <v>176</v>
      </c>
      <c r="D209">
        <v>20</v>
      </c>
      <c r="E209" s="66">
        <v>5.85</v>
      </c>
      <c r="F209">
        <v>117</v>
      </c>
      <c r="G209" s="66">
        <v>5.75</v>
      </c>
      <c r="H209">
        <v>115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</row>
    <row r="210" spans="1:18" x14ac:dyDescent="0.25">
      <c r="A210" t="s">
        <v>349</v>
      </c>
      <c r="B210" t="s">
        <v>102</v>
      </c>
      <c r="C210" t="s">
        <v>151</v>
      </c>
      <c r="D210">
        <v>15</v>
      </c>
      <c r="E210" s="66">
        <v>5.833333333333333</v>
      </c>
      <c r="F210">
        <v>87.5</v>
      </c>
      <c r="G210" s="66">
        <v>5.8</v>
      </c>
      <c r="H210">
        <v>87</v>
      </c>
      <c r="I210">
        <v>0</v>
      </c>
      <c r="J210">
        <v>0</v>
      </c>
      <c r="K210">
        <v>0</v>
      </c>
      <c r="L210">
        <v>1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</row>
    <row r="211" spans="1:18" x14ac:dyDescent="0.25">
      <c r="A211" t="s">
        <v>253</v>
      </c>
      <c r="B211" t="s">
        <v>210</v>
      </c>
      <c r="C211" t="s">
        <v>153</v>
      </c>
      <c r="D211">
        <v>5</v>
      </c>
      <c r="E211" s="66">
        <v>5.5</v>
      </c>
      <c r="F211">
        <v>27.5</v>
      </c>
      <c r="G211" s="66">
        <v>3.2</v>
      </c>
      <c r="H211">
        <v>16</v>
      </c>
      <c r="I211">
        <v>0</v>
      </c>
      <c r="J211">
        <v>12</v>
      </c>
      <c r="K211">
        <v>1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2</v>
      </c>
      <c r="R211">
        <v>1</v>
      </c>
    </row>
    <row r="212" spans="1:18" x14ac:dyDescent="0.25">
      <c r="A212" t="s">
        <v>305</v>
      </c>
      <c r="B212" t="s">
        <v>102</v>
      </c>
      <c r="C212" t="s">
        <v>149</v>
      </c>
      <c r="D212">
        <v>5</v>
      </c>
      <c r="E212" s="66">
        <v>5.7</v>
      </c>
      <c r="F212">
        <v>28.5</v>
      </c>
      <c r="G212" s="66">
        <v>5.6</v>
      </c>
      <c r="H212">
        <v>28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1:18" x14ac:dyDescent="0.25">
      <c r="A213" t="s">
        <v>399</v>
      </c>
      <c r="B213" t="s">
        <v>102</v>
      </c>
      <c r="C213" t="s">
        <v>158</v>
      </c>
      <c r="D213">
        <v>5</v>
      </c>
      <c r="E213" s="66">
        <v>5.4</v>
      </c>
      <c r="F213">
        <v>27</v>
      </c>
      <c r="G213" s="66">
        <v>5.3</v>
      </c>
      <c r="H213">
        <v>26.5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</row>
    <row r="214" spans="1:18" x14ac:dyDescent="0.25">
      <c r="A214" t="s">
        <v>441</v>
      </c>
      <c r="B214" t="s">
        <v>102</v>
      </c>
      <c r="C214" t="s">
        <v>159</v>
      </c>
      <c r="D214">
        <v>5</v>
      </c>
      <c r="E214" s="66">
        <v>6.3</v>
      </c>
      <c r="F214">
        <v>31.5</v>
      </c>
      <c r="G214" s="66">
        <v>6.2</v>
      </c>
      <c r="H214">
        <v>31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</row>
    <row r="215" spans="1:18" x14ac:dyDescent="0.25">
      <c r="A215" t="s">
        <v>456</v>
      </c>
      <c r="B215" t="s">
        <v>107</v>
      </c>
      <c r="C215" t="s">
        <v>158</v>
      </c>
      <c r="D215">
        <v>5</v>
      </c>
      <c r="E215" s="66">
        <v>5.5</v>
      </c>
      <c r="F215">
        <v>27.5</v>
      </c>
      <c r="G215" s="66">
        <v>5.4</v>
      </c>
      <c r="H215">
        <v>27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</row>
    <row r="216" spans="1:18" x14ac:dyDescent="0.25">
      <c r="A216" t="s">
        <v>487</v>
      </c>
      <c r="B216" t="s">
        <v>107</v>
      </c>
      <c r="C216" t="s">
        <v>148</v>
      </c>
      <c r="D216">
        <v>5</v>
      </c>
      <c r="E216" s="66">
        <v>5.7</v>
      </c>
      <c r="F216">
        <v>28.5</v>
      </c>
      <c r="G216" s="66">
        <v>5.6</v>
      </c>
      <c r="H216">
        <v>28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</row>
    <row r="217" spans="1:18" x14ac:dyDescent="0.25">
      <c r="A217" t="s">
        <v>595</v>
      </c>
      <c r="B217" t="s">
        <v>107</v>
      </c>
      <c r="C217" t="s">
        <v>171</v>
      </c>
      <c r="D217">
        <v>5</v>
      </c>
      <c r="E217" s="66">
        <v>6</v>
      </c>
      <c r="F217">
        <v>30</v>
      </c>
      <c r="G217" s="66">
        <v>5.9</v>
      </c>
      <c r="H217">
        <v>29.5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0</v>
      </c>
      <c r="Q217">
        <v>0</v>
      </c>
      <c r="R217">
        <v>0</v>
      </c>
    </row>
    <row r="218" spans="1:18" x14ac:dyDescent="0.25">
      <c r="A218" t="s">
        <v>645</v>
      </c>
      <c r="B218" t="s">
        <v>107</v>
      </c>
      <c r="C218" t="s">
        <v>157</v>
      </c>
      <c r="D218">
        <v>5</v>
      </c>
      <c r="E218" s="66">
        <v>5.5</v>
      </c>
      <c r="F218">
        <v>27.5</v>
      </c>
      <c r="G218" s="66">
        <v>5.4</v>
      </c>
      <c r="H218">
        <v>27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</row>
    <row r="219" spans="1:18" x14ac:dyDescent="0.25">
      <c r="A219" t="s">
        <v>676</v>
      </c>
      <c r="B219" t="s">
        <v>101</v>
      </c>
      <c r="C219" t="s">
        <v>150</v>
      </c>
      <c r="D219">
        <v>5</v>
      </c>
      <c r="E219" s="66">
        <v>5.6</v>
      </c>
      <c r="F219">
        <v>28</v>
      </c>
      <c r="G219" s="66">
        <v>5.5</v>
      </c>
      <c r="H219">
        <v>27.5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</row>
    <row r="220" spans="1:18" x14ac:dyDescent="0.25">
      <c r="A220" t="s">
        <v>730</v>
      </c>
      <c r="B220" t="s">
        <v>101</v>
      </c>
      <c r="C220" t="s">
        <v>150</v>
      </c>
      <c r="D220">
        <v>5</v>
      </c>
      <c r="E220" s="66">
        <v>5.5</v>
      </c>
      <c r="F220">
        <v>27.5</v>
      </c>
      <c r="G220" s="66">
        <v>5.4</v>
      </c>
      <c r="H220">
        <v>27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</row>
    <row r="221" spans="1:18" x14ac:dyDescent="0.25">
      <c r="A221" t="s">
        <v>689</v>
      </c>
      <c r="B221" t="s">
        <v>101</v>
      </c>
      <c r="C221" t="s">
        <v>151</v>
      </c>
      <c r="D221">
        <v>31</v>
      </c>
      <c r="E221" s="66">
        <v>6.435483870967742</v>
      </c>
      <c r="F221">
        <v>199.5</v>
      </c>
      <c r="G221" s="66">
        <v>8.17741935483871</v>
      </c>
      <c r="H221">
        <v>253.5</v>
      </c>
      <c r="I221">
        <v>17</v>
      </c>
      <c r="J221">
        <v>0</v>
      </c>
      <c r="K221">
        <v>0</v>
      </c>
      <c r="L221">
        <v>6</v>
      </c>
      <c r="M221">
        <v>6</v>
      </c>
      <c r="N221">
        <v>0</v>
      </c>
      <c r="O221">
        <v>5</v>
      </c>
      <c r="P221">
        <v>0</v>
      </c>
      <c r="Q221">
        <v>0</v>
      </c>
      <c r="R221">
        <v>0</v>
      </c>
    </row>
    <row r="222" spans="1:18" x14ac:dyDescent="0.25">
      <c r="A222" t="s">
        <v>400</v>
      </c>
      <c r="B222" t="s">
        <v>102</v>
      </c>
      <c r="C222" t="s">
        <v>153</v>
      </c>
      <c r="D222">
        <v>26</v>
      </c>
      <c r="E222" s="66">
        <v>5.9423076923076925</v>
      </c>
      <c r="F222">
        <v>154.5</v>
      </c>
      <c r="G222" s="66">
        <v>6</v>
      </c>
      <c r="H222">
        <v>156</v>
      </c>
      <c r="I222">
        <v>0</v>
      </c>
      <c r="J222">
        <v>0</v>
      </c>
      <c r="K222">
        <v>0</v>
      </c>
      <c r="L222">
        <v>4</v>
      </c>
      <c r="M222">
        <v>5</v>
      </c>
      <c r="N222">
        <v>0</v>
      </c>
      <c r="O222">
        <v>0</v>
      </c>
      <c r="P222">
        <v>0</v>
      </c>
      <c r="Q222">
        <v>0</v>
      </c>
      <c r="R222">
        <v>0</v>
      </c>
    </row>
    <row r="223" spans="1:18" x14ac:dyDescent="0.25">
      <c r="A223" t="s">
        <v>337</v>
      </c>
      <c r="B223" t="s">
        <v>102</v>
      </c>
      <c r="C223" t="s">
        <v>158</v>
      </c>
      <c r="D223">
        <v>26</v>
      </c>
      <c r="E223" s="66">
        <v>5.884615384615385</v>
      </c>
      <c r="F223">
        <v>153</v>
      </c>
      <c r="G223" s="66">
        <v>5.8269230769230766</v>
      </c>
      <c r="H223">
        <v>151.5</v>
      </c>
      <c r="I223">
        <v>0</v>
      </c>
      <c r="J223">
        <v>0</v>
      </c>
      <c r="K223">
        <v>0</v>
      </c>
      <c r="L223">
        <v>1</v>
      </c>
      <c r="M223">
        <v>5</v>
      </c>
      <c r="N223">
        <v>0</v>
      </c>
      <c r="O223">
        <v>0</v>
      </c>
      <c r="P223">
        <v>0</v>
      </c>
      <c r="Q223">
        <v>0</v>
      </c>
      <c r="R223">
        <v>0</v>
      </c>
    </row>
    <row r="224" spans="1:18" x14ac:dyDescent="0.25">
      <c r="A224" t="s">
        <v>584</v>
      </c>
      <c r="B224" t="s">
        <v>107</v>
      </c>
      <c r="C224" t="s">
        <v>161</v>
      </c>
      <c r="D224">
        <v>26</v>
      </c>
      <c r="E224" s="66">
        <v>6.0961538461538458</v>
      </c>
      <c r="F224">
        <v>158.5</v>
      </c>
      <c r="G224" s="66">
        <v>6.4615384615384617</v>
      </c>
      <c r="H224">
        <v>168</v>
      </c>
      <c r="I224">
        <v>4</v>
      </c>
      <c r="J224">
        <v>0</v>
      </c>
      <c r="K224">
        <v>0</v>
      </c>
      <c r="L224">
        <v>0</v>
      </c>
      <c r="M224">
        <v>5</v>
      </c>
      <c r="N224">
        <v>0</v>
      </c>
      <c r="O224">
        <v>0</v>
      </c>
      <c r="P224">
        <v>0</v>
      </c>
      <c r="Q224">
        <v>0</v>
      </c>
      <c r="R224">
        <v>0</v>
      </c>
    </row>
    <row r="225" spans="1:18" x14ac:dyDescent="0.25">
      <c r="A225" t="s">
        <v>650</v>
      </c>
      <c r="B225" t="s">
        <v>101</v>
      </c>
      <c r="C225" t="s">
        <v>152</v>
      </c>
      <c r="D225">
        <v>26</v>
      </c>
      <c r="E225" s="66">
        <v>5.9615384615384617</v>
      </c>
      <c r="F225">
        <v>155</v>
      </c>
      <c r="G225" s="66">
        <v>6.6730769230769234</v>
      </c>
      <c r="H225">
        <v>173.5</v>
      </c>
      <c r="I225">
        <v>8</v>
      </c>
      <c r="J225">
        <v>0</v>
      </c>
      <c r="K225">
        <v>0</v>
      </c>
      <c r="L225">
        <v>0</v>
      </c>
      <c r="M225">
        <v>1</v>
      </c>
      <c r="N225">
        <v>2</v>
      </c>
      <c r="O225">
        <v>2</v>
      </c>
      <c r="P225">
        <v>1</v>
      </c>
      <c r="Q225">
        <v>0</v>
      </c>
      <c r="R225">
        <v>0</v>
      </c>
    </row>
    <row r="226" spans="1:18" x14ac:dyDescent="0.25">
      <c r="A226" t="s">
        <v>663</v>
      </c>
      <c r="B226" t="s">
        <v>101</v>
      </c>
      <c r="C226" t="s">
        <v>151</v>
      </c>
      <c r="D226">
        <v>37</v>
      </c>
      <c r="E226" s="66">
        <v>6.1486486486486482</v>
      </c>
      <c r="F226">
        <v>227.5</v>
      </c>
      <c r="G226" s="66">
        <v>7.4054054054054053</v>
      </c>
      <c r="H226">
        <v>274</v>
      </c>
      <c r="I226">
        <v>15</v>
      </c>
      <c r="J226">
        <v>0</v>
      </c>
      <c r="K226">
        <v>0</v>
      </c>
      <c r="L226">
        <v>5</v>
      </c>
      <c r="M226">
        <v>7</v>
      </c>
      <c r="N226">
        <v>0</v>
      </c>
      <c r="O226">
        <v>0</v>
      </c>
      <c r="P226">
        <v>0</v>
      </c>
      <c r="Q226">
        <v>0</v>
      </c>
      <c r="R226">
        <v>0</v>
      </c>
    </row>
    <row r="227" spans="1:18" x14ac:dyDescent="0.25">
      <c r="A227" t="s">
        <v>299</v>
      </c>
      <c r="B227" t="s">
        <v>102</v>
      </c>
      <c r="C227" t="s">
        <v>217</v>
      </c>
      <c r="D227">
        <v>32</v>
      </c>
      <c r="E227" s="66">
        <v>5.78125</v>
      </c>
      <c r="F227">
        <v>185</v>
      </c>
      <c r="G227" s="66">
        <v>5.90625</v>
      </c>
      <c r="H227">
        <v>189</v>
      </c>
      <c r="I227">
        <v>3</v>
      </c>
      <c r="J227">
        <v>0</v>
      </c>
      <c r="K227">
        <v>1</v>
      </c>
      <c r="L227">
        <v>0</v>
      </c>
      <c r="M227">
        <v>6</v>
      </c>
      <c r="N227">
        <v>0</v>
      </c>
      <c r="O227">
        <v>0</v>
      </c>
      <c r="P227">
        <v>0</v>
      </c>
      <c r="Q227">
        <v>0</v>
      </c>
      <c r="R227">
        <v>0</v>
      </c>
    </row>
    <row r="228" spans="1:18" x14ac:dyDescent="0.25">
      <c r="A228" t="s">
        <v>510</v>
      </c>
      <c r="B228" t="s">
        <v>107</v>
      </c>
      <c r="C228" t="s">
        <v>159</v>
      </c>
      <c r="D228">
        <v>32</v>
      </c>
      <c r="E228" s="66">
        <v>6.34375</v>
      </c>
      <c r="F228">
        <v>203</v>
      </c>
      <c r="G228" s="66">
        <v>6.375</v>
      </c>
      <c r="H228">
        <v>204</v>
      </c>
      <c r="I228">
        <v>1</v>
      </c>
      <c r="J228">
        <v>0</v>
      </c>
      <c r="K228">
        <v>0</v>
      </c>
      <c r="L228">
        <v>1</v>
      </c>
      <c r="M228">
        <v>4</v>
      </c>
      <c r="N228">
        <v>1</v>
      </c>
      <c r="O228">
        <v>0</v>
      </c>
      <c r="P228">
        <v>0</v>
      </c>
      <c r="Q228">
        <v>0</v>
      </c>
      <c r="R228">
        <v>0</v>
      </c>
    </row>
    <row r="229" spans="1:18" x14ac:dyDescent="0.25">
      <c r="A229" t="s">
        <v>477</v>
      </c>
      <c r="B229" t="s">
        <v>107</v>
      </c>
      <c r="C229" t="s">
        <v>158</v>
      </c>
      <c r="D229">
        <v>16</v>
      </c>
      <c r="E229" s="66">
        <v>5.65625</v>
      </c>
      <c r="F229">
        <v>90.5</v>
      </c>
      <c r="G229" s="66">
        <v>5.75</v>
      </c>
      <c r="H229">
        <v>92</v>
      </c>
      <c r="I229">
        <v>1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</row>
    <row r="230" spans="1:18" x14ac:dyDescent="0.25">
      <c r="A230" t="s">
        <v>333</v>
      </c>
      <c r="B230" t="s">
        <v>102</v>
      </c>
      <c r="C230" t="s">
        <v>154</v>
      </c>
      <c r="D230">
        <v>16</v>
      </c>
      <c r="E230" s="66">
        <v>5.625</v>
      </c>
      <c r="F230">
        <v>90</v>
      </c>
      <c r="G230" s="66">
        <v>5.71875</v>
      </c>
      <c r="H230">
        <v>91.5</v>
      </c>
      <c r="I230">
        <v>1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</row>
    <row r="231" spans="1:18" x14ac:dyDescent="0.25">
      <c r="A231" t="s">
        <v>577</v>
      </c>
      <c r="B231" t="s">
        <v>107</v>
      </c>
      <c r="C231" t="s">
        <v>159</v>
      </c>
      <c r="D231">
        <v>27</v>
      </c>
      <c r="E231" s="66">
        <v>6</v>
      </c>
      <c r="F231">
        <v>162</v>
      </c>
      <c r="G231" s="66">
        <v>6.7592592592592595</v>
      </c>
      <c r="H231">
        <v>182.5</v>
      </c>
      <c r="I231">
        <v>6</v>
      </c>
      <c r="J231">
        <v>0</v>
      </c>
      <c r="K231">
        <v>0</v>
      </c>
      <c r="L231">
        <v>5</v>
      </c>
      <c r="M231">
        <v>5</v>
      </c>
      <c r="N231">
        <v>0</v>
      </c>
      <c r="O231">
        <v>1</v>
      </c>
      <c r="P231">
        <v>0</v>
      </c>
      <c r="Q231">
        <v>0</v>
      </c>
      <c r="R231">
        <v>0</v>
      </c>
    </row>
    <row r="232" spans="1:18" x14ac:dyDescent="0.25">
      <c r="A232" t="s">
        <v>753</v>
      </c>
      <c r="B232" t="s">
        <v>101</v>
      </c>
      <c r="C232" t="s">
        <v>151</v>
      </c>
      <c r="D232">
        <v>11</v>
      </c>
      <c r="E232" s="66">
        <v>6</v>
      </c>
      <c r="F232">
        <v>66</v>
      </c>
      <c r="G232" s="66">
        <v>7.4545454545454541</v>
      </c>
      <c r="H232">
        <v>82</v>
      </c>
      <c r="I232">
        <v>5</v>
      </c>
      <c r="J232">
        <v>0</v>
      </c>
      <c r="K232">
        <v>0</v>
      </c>
      <c r="L232">
        <v>2</v>
      </c>
      <c r="M232">
        <v>2</v>
      </c>
      <c r="N232">
        <v>0</v>
      </c>
      <c r="O232">
        <v>0</v>
      </c>
      <c r="P232">
        <v>0</v>
      </c>
      <c r="Q232">
        <v>0</v>
      </c>
      <c r="R232">
        <v>0</v>
      </c>
    </row>
    <row r="233" spans="1:18" x14ac:dyDescent="0.25">
      <c r="A233" t="s">
        <v>355</v>
      </c>
      <c r="B233" t="s">
        <v>102</v>
      </c>
      <c r="C233" t="s">
        <v>151</v>
      </c>
      <c r="D233">
        <v>11</v>
      </c>
      <c r="E233" s="66">
        <v>6.1363636363636367</v>
      </c>
      <c r="F233">
        <v>67.5</v>
      </c>
      <c r="G233" s="66">
        <v>6.3181818181818183</v>
      </c>
      <c r="H233">
        <v>69.5</v>
      </c>
      <c r="I233">
        <v>1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</row>
    <row r="234" spans="1:18" x14ac:dyDescent="0.25">
      <c r="A234" t="s">
        <v>567</v>
      </c>
      <c r="B234" t="s">
        <v>107</v>
      </c>
      <c r="C234" t="s">
        <v>156</v>
      </c>
      <c r="D234">
        <v>11</v>
      </c>
      <c r="E234" s="66">
        <v>5.9545454545454541</v>
      </c>
      <c r="F234">
        <v>65.5</v>
      </c>
      <c r="G234" s="66">
        <v>6.4090909090909092</v>
      </c>
      <c r="H234">
        <v>70.5</v>
      </c>
      <c r="I234">
        <v>2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0</v>
      </c>
      <c r="R234">
        <v>0</v>
      </c>
    </row>
    <row r="235" spans="1:18" x14ac:dyDescent="0.25">
      <c r="A235" t="s">
        <v>643</v>
      </c>
      <c r="B235" t="s">
        <v>107</v>
      </c>
      <c r="C235" t="s">
        <v>153</v>
      </c>
      <c r="D235">
        <v>11</v>
      </c>
      <c r="E235" s="66">
        <v>5.7727272727272725</v>
      </c>
      <c r="F235">
        <v>63.5</v>
      </c>
      <c r="G235" s="66">
        <v>5.9545454545454541</v>
      </c>
      <c r="H235">
        <v>65.5</v>
      </c>
      <c r="I235">
        <v>1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</row>
    <row r="236" spans="1:18" x14ac:dyDescent="0.25">
      <c r="A236" t="s">
        <v>503</v>
      </c>
      <c r="B236" t="s">
        <v>107</v>
      </c>
      <c r="C236" t="s">
        <v>217</v>
      </c>
      <c r="D236">
        <v>11</v>
      </c>
      <c r="E236" s="66">
        <v>5.6363636363636367</v>
      </c>
      <c r="F236">
        <v>62</v>
      </c>
      <c r="G236" s="66">
        <v>5.5454545454545459</v>
      </c>
      <c r="H236">
        <v>61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</row>
    <row r="237" spans="1:18" x14ac:dyDescent="0.25">
      <c r="A237" t="s">
        <v>466</v>
      </c>
      <c r="B237" t="s">
        <v>107</v>
      </c>
      <c r="C237" t="s">
        <v>157</v>
      </c>
      <c r="D237">
        <v>28</v>
      </c>
      <c r="E237" s="66">
        <v>5.9821428571428568</v>
      </c>
      <c r="F237">
        <v>167.5</v>
      </c>
      <c r="G237" s="66">
        <v>6.4642857142857144</v>
      </c>
      <c r="H237">
        <v>181</v>
      </c>
      <c r="I237">
        <v>5</v>
      </c>
      <c r="J237">
        <v>0</v>
      </c>
      <c r="K237">
        <v>0</v>
      </c>
      <c r="L237">
        <v>1</v>
      </c>
      <c r="M237">
        <v>5</v>
      </c>
      <c r="N237">
        <v>0</v>
      </c>
      <c r="O237">
        <v>0</v>
      </c>
      <c r="P237">
        <v>0</v>
      </c>
      <c r="Q237">
        <v>0</v>
      </c>
      <c r="R237">
        <v>0</v>
      </c>
    </row>
    <row r="238" spans="1:18" x14ac:dyDescent="0.25">
      <c r="A238" t="s">
        <v>677</v>
      </c>
      <c r="B238" t="s">
        <v>101</v>
      </c>
      <c r="C238" t="s">
        <v>171</v>
      </c>
      <c r="D238">
        <v>28</v>
      </c>
      <c r="E238" s="66">
        <v>5.6428571428571432</v>
      </c>
      <c r="F238">
        <v>158</v>
      </c>
      <c r="G238" s="66">
        <v>6.0892857142857144</v>
      </c>
      <c r="H238">
        <v>170.5</v>
      </c>
      <c r="I238">
        <v>4</v>
      </c>
      <c r="J238">
        <v>0</v>
      </c>
      <c r="K238">
        <v>0</v>
      </c>
      <c r="L238">
        <v>3</v>
      </c>
      <c r="M238">
        <v>3</v>
      </c>
      <c r="N238">
        <v>1</v>
      </c>
      <c r="O238">
        <v>1</v>
      </c>
      <c r="P238">
        <v>0</v>
      </c>
      <c r="Q238">
        <v>0</v>
      </c>
      <c r="R238">
        <v>0</v>
      </c>
    </row>
    <row r="239" spans="1:18" x14ac:dyDescent="0.25">
      <c r="A239" t="s">
        <v>682</v>
      </c>
      <c r="B239" t="s">
        <v>101</v>
      </c>
      <c r="C239" t="s">
        <v>169</v>
      </c>
      <c r="D239">
        <v>34</v>
      </c>
      <c r="E239" s="66">
        <v>5.9705882352941178</v>
      </c>
      <c r="F239">
        <v>203</v>
      </c>
      <c r="G239" s="66">
        <v>6.7647058823529411</v>
      </c>
      <c r="H239">
        <v>230</v>
      </c>
      <c r="I239">
        <v>9</v>
      </c>
      <c r="J239">
        <v>0</v>
      </c>
      <c r="K239">
        <v>0</v>
      </c>
      <c r="L239">
        <v>3</v>
      </c>
      <c r="M239">
        <v>6</v>
      </c>
      <c r="N239">
        <v>0</v>
      </c>
      <c r="O239">
        <v>0</v>
      </c>
      <c r="P239">
        <v>0</v>
      </c>
      <c r="Q239">
        <v>0</v>
      </c>
      <c r="R239">
        <v>0</v>
      </c>
    </row>
    <row r="240" spans="1:18" x14ac:dyDescent="0.25">
      <c r="A240" t="s">
        <v>276</v>
      </c>
      <c r="B240" t="s">
        <v>102</v>
      </c>
      <c r="C240" t="s">
        <v>155</v>
      </c>
      <c r="D240">
        <v>34</v>
      </c>
      <c r="E240" s="66">
        <v>5.8970588235294121</v>
      </c>
      <c r="F240">
        <v>200.5</v>
      </c>
      <c r="G240" s="66">
        <v>5.867647058823529</v>
      </c>
      <c r="H240">
        <v>199.5</v>
      </c>
      <c r="I240">
        <v>0</v>
      </c>
      <c r="J240">
        <v>0</v>
      </c>
      <c r="K240">
        <v>0</v>
      </c>
      <c r="L240">
        <v>2</v>
      </c>
      <c r="M240">
        <v>6</v>
      </c>
      <c r="N240">
        <v>0</v>
      </c>
      <c r="O240">
        <v>0</v>
      </c>
      <c r="P240">
        <v>0</v>
      </c>
      <c r="Q240">
        <v>0</v>
      </c>
      <c r="R240">
        <v>0</v>
      </c>
    </row>
    <row r="241" spans="1:18" x14ac:dyDescent="0.25">
      <c r="A241" t="s">
        <v>465</v>
      </c>
      <c r="B241" t="s">
        <v>107</v>
      </c>
      <c r="C241" t="s">
        <v>161</v>
      </c>
      <c r="D241">
        <v>34</v>
      </c>
      <c r="E241" s="66">
        <v>6.0441176470588234</v>
      </c>
      <c r="F241">
        <v>205.5</v>
      </c>
      <c r="G241" s="66">
        <v>6.1617647058823533</v>
      </c>
      <c r="H241">
        <v>209.5</v>
      </c>
      <c r="I241">
        <v>2</v>
      </c>
      <c r="J241">
        <v>0</v>
      </c>
      <c r="K241">
        <v>0</v>
      </c>
      <c r="L241">
        <v>1</v>
      </c>
      <c r="M241">
        <v>6</v>
      </c>
      <c r="N241">
        <v>0</v>
      </c>
      <c r="O241">
        <v>0</v>
      </c>
      <c r="P241">
        <v>0</v>
      </c>
      <c r="Q241">
        <v>0</v>
      </c>
      <c r="R241">
        <v>0</v>
      </c>
    </row>
    <row r="242" spans="1:18" x14ac:dyDescent="0.25">
      <c r="A242" t="s">
        <v>415</v>
      </c>
      <c r="B242" t="s">
        <v>102</v>
      </c>
      <c r="C242" t="s">
        <v>150</v>
      </c>
      <c r="D242">
        <v>17</v>
      </c>
      <c r="E242" s="66">
        <v>5.882352941176471</v>
      </c>
      <c r="F242">
        <v>100</v>
      </c>
      <c r="G242" s="66">
        <v>6.382352941176471</v>
      </c>
      <c r="H242">
        <v>108.5</v>
      </c>
      <c r="I242">
        <v>3</v>
      </c>
      <c r="J242">
        <v>0</v>
      </c>
      <c r="K242">
        <v>0</v>
      </c>
      <c r="L242">
        <v>1</v>
      </c>
      <c r="M242">
        <v>3</v>
      </c>
      <c r="N242">
        <v>0</v>
      </c>
      <c r="O242">
        <v>0</v>
      </c>
      <c r="P242">
        <v>0</v>
      </c>
      <c r="Q242">
        <v>0</v>
      </c>
      <c r="R242">
        <v>0</v>
      </c>
    </row>
    <row r="243" spans="1:18" x14ac:dyDescent="0.25">
      <c r="A243" t="s">
        <v>637</v>
      </c>
      <c r="B243" t="s">
        <v>107</v>
      </c>
      <c r="C243" t="s">
        <v>148</v>
      </c>
      <c r="D243">
        <v>17</v>
      </c>
      <c r="E243" s="66">
        <v>5.6470588235294121</v>
      </c>
      <c r="F243">
        <v>96</v>
      </c>
      <c r="G243" s="66">
        <v>5.7941176470588234</v>
      </c>
      <c r="H243">
        <v>98.5</v>
      </c>
      <c r="I243">
        <v>1</v>
      </c>
      <c r="J243">
        <v>0</v>
      </c>
      <c r="K243">
        <v>0</v>
      </c>
      <c r="L243">
        <v>1</v>
      </c>
      <c r="M243">
        <v>3</v>
      </c>
      <c r="N243">
        <v>0</v>
      </c>
      <c r="O243">
        <v>0</v>
      </c>
      <c r="P243">
        <v>0</v>
      </c>
      <c r="Q243">
        <v>0</v>
      </c>
      <c r="R243">
        <v>0</v>
      </c>
    </row>
    <row r="244" spans="1:18" x14ac:dyDescent="0.25">
      <c r="A244" t="s">
        <v>309</v>
      </c>
      <c r="B244" t="s">
        <v>102</v>
      </c>
      <c r="C244" t="s">
        <v>154</v>
      </c>
      <c r="D244">
        <v>17</v>
      </c>
      <c r="E244" s="66">
        <v>5.5588235294117645</v>
      </c>
      <c r="F244">
        <v>94.5</v>
      </c>
      <c r="G244" s="66">
        <v>5.6470588235294121</v>
      </c>
      <c r="H244">
        <v>96</v>
      </c>
      <c r="I244">
        <v>1</v>
      </c>
      <c r="J244">
        <v>0</v>
      </c>
      <c r="K244">
        <v>0</v>
      </c>
      <c r="L244">
        <v>0</v>
      </c>
      <c r="M244">
        <v>3</v>
      </c>
      <c r="N244">
        <v>0</v>
      </c>
      <c r="O244">
        <v>0</v>
      </c>
      <c r="P244">
        <v>0</v>
      </c>
      <c r="Q244">
        <v>0</v>
      </c>
      <c r="R244">
        <v>0</v>
      </c>
    </row>
    <row r="245" spans="1:18" x14ac:dyDescent="0.25">
      <c r="A245" t="s">
        <v>644</v>
      </c>
      <c r="B245" t="s">
        <v>107</v>
      </c>
      <c r="C245" t="s">
        <v>169</v>
      </c>
      <c r="D245">
        <v>17</v>
      </c>
      <c r="E245" s="66">
        <v>5.6470588235294121</v>
      </c>
      <c r="F245">
        <v>96</v>
      </c>
      <c r="G245" s="66">
        <v>5.7352941176470589</v>
      </c>
      <c r="H245">
        <v>97.5</v>
      </c>
      <c r="I245">
        <v>1</v>
      </c>
      <c r="J245">
        <v>0</v>
      </c>
      <c r="K245">
        <v>0</v>
      </c>
      <c r="L245">
        <v>0</v>
      </c>
      <c r="M245">
        <v>3</v>
      </c>
      <c r="N245">
        <v>0</v>
      </c>
      <c r="O245">
        <v>0</v>
      </c>
      <c r="P245">
        <v>0</v>
      </c>
      <c r="Q245">
        <v>0</v>
      </c>
      <c r="R245">
        <v>0</v>
      </c>
    </row>
    <row r="246" spans="1:18" x14ac:dyDescent="0.25">
      <c r="A246" t="s">
        <v>701</v>
      </c>
      <c r="B246" t="s">
        <v>101</v>
      </c>
      <c r="C246" t="s">
        <v>170</v>
      </c>
      <c r="D246">
        <v>17</v>
      </c>
      <c r="E246" s="66">
        <v>5.5882352941176467</v>
      </c>
      <c r="F246">
        <v>95</v>
      </c>
      <c r="G246" s="66">
        <v>5.8529411764705879</v>
      </c>
      <c r="H246">
        <v>99.5</v>
      </c>
      <c r="I246">
        <v>2</v>
      </c>
      <c r="J246">
        <v>0</v>
      </c>
      <c r="K246">
        <v>0</v>
      </c>
      <c r="L246">
        <v>0</v>
      </c>
      <c r="M246">
        <v>3</v>
      </c>
      <c r="N246">
        <v>0</v>
      </c>
      <c r="O246">
        <v>0</v>
      </c>
      <c r="P246">
        <v>0</v>
      </c>
      <c r="Q246">
        <v>0</v>
      </c>
      <c r="R246">
        <v>0</v>
      </c>
    </row>
    <row r="247" spans="1:18" x14ac:dyDescent="0.25">
      <c r="A247" t="s">
        <v>219</v>
      </c>
      <c r="B247" t="s">
        <v>210</v>
      </c>
      <c r="C247" t="s">
        <v>155</v>
      </c>
      <c r="D247">
        <v>23</v>
      </c>
      <c r="E247" s="66">
        <v>6.0652173913043477</v>
      </c>
      <c r="F247">
        <v>139.5</v>
      </c>
      <c r="G247" s="66">
        <v>4.8913043478260869</v>
      </c>
      <c r="H247">
        <v>112.5</v>
      </c>
      <c r="I247">
        <v>0</v>
      </c>
      <c r="J247">
        <v>25</v>
      </c>
      <c r="K247">
        <v>0</v>
      </c>
      <c r="L247">
        <v>0</v>
      </c>
      <c r="M247">
        <v>4</v>
      </c>
      <c r="N247">
        <v>0</v>
      </c>
      <c r="O247">
        <v>0</v>
      </c>
      <c r="P247">
        <v>0</v>
      </c>
      <c r="Q247">
        <v>2</v>
      </c>
      <c r="R247">
        <v>0</v>
      </c>
    </row>
    <row r="248" spans="1:18" x14ac:dyDescent="0.25">
      <c r="A248" t="s">
        <v>370</v>
      </c>
      <c r="B248" t="s">
        <v>102</v>
      </c>
      <c r="C248" t="s">
        <v>217</v>
      </c>
      <c r="D248">
        <v>23</v>
      </c>
      <c r="E248" s="66">
        <v>5.7391304347826084</v>
      </c>
      <c r="F248">
        <v>132</v>
      </c>
      <c r="G248" s="66">
        <v>5.6521739130434785</v>
      </c>
      <c r="H248">
        <v>130</v>
      </c>
      <c r="I248">
        <v>0</v>
      </c>
      <c r="J248">
        <v>0</v>
      </c>
      <c r="K248">
        <v>0</v>
      </c>
      <c r="L248">
        <v>0</v>
      </c>
      <c r="M248">
        <v>4</v>
      </c>
      <c r="N248">
        <v>0</v>
      </c>
      <c r="O248">
        <v>0</v>
      </c>
      <c r="P248">
        <v>0</v>
      </c>
      <c r="Q248">
        <v>0</v>
      </c>
      <c r="R248">
        <v>0</v>
      </c>
    </row>
    <row r="249" spans="1:18" x14ac:dyDescent="0.25">
      <c r="A249" t="s">
        <v>521</v>
      </c>
      <c r="B249" t="s">
        <v>107</v>
      </c>
      <c r="C249" t="s">
        <v>176</v>
      </c>
      <c r="D249">
        <v>29</v>
      </c>
      <c r="E249" s="66">
        <v>5.8965517241379306</v>
      </c>
      <c r="F249">
        <v>171</v>
      </c>
      <c r="G249" s="66">
        <v>6.6379310344827589</v>
      </c>
      <c r="H249">
        <v>192.5</v>
      </c>
      <c r="I249">
        <v>6</v>
      </c>
      <c r="J249">
        <v>0</v>
      </c>
      <c r="K249">
        <v>0</v>
      </c>
      <c r="L249">
        <v>6</v>
      </c>
      <c r="M249">
        <v>5</v>
      </c>
      <c r="N249">
        <v>0</v>
      </c>
      <c r="O249">
        <v>0</v>
      </c>
      <c r="P249">
        <v>0</v>
      </c>
      <c r="Q249">
        <v>0</v>
      </c>
      <c r="R249">
        <v>0</v>
      </c>
    </row>
    <row r="250" spans="1:18" x14ac:dyDescent="0.25">
      <c r="A250" t="s">
        <v>461</v>
      </c>
      <c r="B250" t="s">
        <v>107</v>
      </c>
      <c r="C250" t="s">
        <v>148</v>
      </c>
      <c r="D250">
        <v>29</v>
      </c>
      <c r="E250" s="66">
        <v>5.8965517241379306</v>
      </c>
      <c r="F250">
        <v>171</v>
      </c>
      <c r="G250" s="66">
        <v>6.431034482758621</v>
      </c>
      <c r="H250">
        <v>186.5</v>
      </c>
      <c r="I250">
        <v>4</v>
      </c>
      <c r="J250">
        <v>0</v>
      </c>
      <c r="K250">
        <v>0</v>
      </c>
      <c r="L250">
        <v>6</v>
      </c>
      <c r="M250">
        <v>3</v>
      </c>
      <c r="N250">
        <v>1</v>
      </c>
      <c r="O250">
        <v>0</v>
      </c>
      <c r="P250">
        <v>0</v>
      </c>
      <c r="Q250">
        <v>0</v>
      </c>
      <c r="R250">
        <v>0</v>
      </c>
    </row>
    <row r="251" spans="1:18" x14ac:dyDescent="0.25">
      <c r="A251" t="s">
        <v>607</v>
      </c>
      <c r="B251" t="s">
        <v>107</v>
      </c>
      <c r="C251" t="s">
        <v>157</v>
      </c>
      <c r="D251">
        <v>35</v>
      </c>
      <c r="E251" s="66">
        <v>6.128571428571429</v>
      </c>
      <c r="F251">
        <v>214.5</v>
      </c>
      <c r="G251" s="66">
        <v>6.3857142857142861</v>
      </c>
      <c r="H251">
        <v>223.5</v>
      </c>
      <c r="I251">
        <v>2</v>
      </c>
      <c r="J251">
        <v>0</v>
      </c>
      <c r="K251">
        <v>0</v>
      </c>
      <c r="L251">
        <v>6</v>
      </c>
      <c r="M251">
        <v>6</v>
      </c>
      <c r="N251">
        <v>0</v>
      </c>
      <c r="O251">
        <v>0</v>
      </c>
      <c r="P251">
        <v>0</v>
      </c>
      <c r="Q251">
        <v>0</v>
      </c>
      <c r="R251">
        <v>0</v>
      </c>
    </row>
    <row r="252" spans="1:18" x14ac:dyDescent="0.25">
      <c r="A252" t="s">
        <v>545</v>
      </c>
      <c r="B252" t="s">
        <v>107</v>
      </c>
      <c r="C252" t="s">
        <v>217</v>
      </c>
      <c r="D252">
        <v>30</v>
      </c>
      <c r="E252" s="66">
        <v>6.083333333333333</v>
      </c>
      <c r="F252">
        <v>182.5</v>
      </c>
      <c r="G252" s="66">
        <v>6.3</v>
      </c>
      <c r="H252">
        <v>189</v>
      </c>
      <c r="I252">
        <v>2</v>
      </c>
      <c r="J252">
        <v>0</v>
      </c>
      <c r="K252">
        <v>0</v>
      </c>
      <c r="L252">
        <v>3</v>
      </c>
      <c r="M252">
        <v>5</v>
      </c>
      <c r="N252">
        <v>0</v>
      </c>
      <c r="O252">
        <v>0</v>
      </c>
      <c r="P252">
        <v>0</v>
      </c>
      <c r="Q252">
        <v>0</v>
      </c>
      <c r="R252">
        <v>0</v>
      </c>
    </row>
    <row r="253" spans="1:18" x14ac:dyDescent="0.25">
      <c r="A253" t="s">
        <v>501</v>
      </c>
      <c r="B253" t="s">
        <v>107</v>
      </c>
      <c r="C253" t="s">
        <v>162</v>
      </c>
      <c r="D253">
        <v>24</v>
      </c>
      <c r="E253" s="66">
        <v>5.895833333333333</v>
      </c>
      <c r="F253">
        <v>141.5</v>
      </c>
      <c r="G253" s="66">
        <v>6.104166666666667</v>
      </c>
      <c r="H253">
        <v>146.5</v>
      </c>
      <c r="I253">
        <v>2</v>
      </c>
      <c r="J253">
        <v>0</v>
      </c>
      <c r="K253">
        <v>0</v>
      </c>
      <c r="L253">
        <v>1</v>
      </c>
      <c r="M253">
        <v>4</v>
      </c>
      <c r="N253">
        <v>0</v>
      </c>
      <c r="O253">
        <v>1</v>
      </c>
      <c r="P253">
        <v>0</v>
      </c>
      <c r="Q253">
        <v>0</v>
      </c>
      <c r="R253">
        <v>0</v>
      </c>
    </row>
    <row r="254" spans="1:18" x14ac:dyDescent="0.25">
      <c r="A254" t="s">
        <v>529</v>
      </c>
      <c r="B254" t="s">
        <v>107</v>
      </c>
      <c r="C254" t="s">
        <v>157</v>
      </c>
      <c r="D254">
        <v>24</v>
      </c>
      <c r="E254" s="66">
        <v>6.020833333333333</v>
      </c>
      <c r="F254">
        <v>144.5</v>
      </c>
      <c r="G254" s="66">
        <v>6.6875</v>
      </c>
      <c r="H254">
        <v>160.5</v>
      </c>
      <c r="I254">
        <v>5</v>
      </c>
      <c r="J254">
        <v>0</v>
      </c>
      <c r="K254">
        <v>0</v>
      </c>
      <c r="L254">
        <v>3</v>
      </c>
      <c r="M254">
        <v>4</v>
      </c>
      <c r="N254">
        <v>0</v>
      </c>
      <c r="O254">
        <v>0</v>
      </c>
      <c r="P254">
        <v>0</v>
      </c>
      <c r="Q254">
        <v>0</v>
      </c>
      <c r="R254">
        <v>0</v>
      </c>
    </row>
    <row r="255" spans="1:18" x14ac:dyDescent="0.25">
      <c r="A255" t="s">
        <v>323</v>
      </c>
      <c r="B255" t="s">
        <v>102</v>
      </c>
      <c r="C255" t="s">
        <v>148</v>
      </c>
      <c r="D255">
        <v>24</v>
      </c>
      <c r="E255" s="66">
        <v>5.770833333333333</v>
      </c>
      <c r="F255">
        <v>138.5</v>
      </c>
      <c r="G255" s="66">
        <v>5.9375</v>
      </c>
      <c r="H255">
        <v>142.5</v>
      </c>
      <c r="I255">
        <v>2</v>
      </c>
      <c r="J255">
        <v>0</v>
      </c>
      <c r="K255">
        <v>0</v>
      </c>
      <c r="L255">
        <v>0</v>
      </c>
      <c r="M255">
        <v>4</v>
      </c>
      <c r="N255">
        <v>0</v>
      </c>
      <c r="O255">
        <v>0</v>
      </c>
      <c r="P255">
        <v>0</v>
      </c>
      <c r="Q255">
        <v>0</v>
      </c>
      <c r="R255">
        <v>0</v>
      </c>
    </row>
    <row r="256" spans="1:18" x14ac:dyDescent="0.25">
      <c r="A256" t="s">
        <v>615</v>
      </c>
      <c r="B256" t="s">
        <v>107</v>
      </c>
      <c r="C256" t="s">
        <v>150</v>
      </c>
      <c r="D256">
        <v>24</v>
      </c>
      <c r="E256" s="66">
        <v>5.916666666666667</v>
      </c>
      <c r="F256">
        <v>142</v>
      </c>
      <c r="G256" s="66">
        <v>6.083333333333333</v>
      </c>
      <c r="H256">
        <v>146</v>
      </c>
      <c r="I256">
        <v>2</v>
      </c>
      <c r="J256">
        <v>0</v>
      </c>
      <c r="K256">
        <v>0</v>
      </c>
      <c r="L256">
        <v>0</v>
      </c>
      <c r="M256">
        <v>4</v>
      </c>
      <c r="N256">
        <v>0</v>
      </c>
      <c r="O256">
        <v>0</v>
      </c>
      <c r="P256">
        <v>0</v>
      </c>
      <c r="Q256">
        <v>0</v>
      </c>
      <c r="R256">
        <v>0</v>
      </c>
    </row>
    <row r="257" spans="1:18" x14ac:dyDescent="0.25">
      <c r="A257" t="s">
        <v>343</v>
      </c>
      <c r="B257" t="s">
        <v>102</v>
      </c>
      <c r="C257" t="s">
        <v>157</v>
      </c>
      <c r="D257">
        <v>30</v>
      </c>
      <c r="E257" s="66">
        <v>5.666666666666667</v>
      </c>
      <c r="F257">
        <v>170</v>
      </c>
      <c r="G257" s="66">
        <v>5.7166666666666668</v>
      </c>
      <c r="H257">
        <v>171.5</v>
      </c>
      <c r="I257">
        <v>1</v>
      </c>
      <c r="J257">
        <v>0</v>
      </c>
      <c r="K257">
        <v>0</v>
      </c>
      <c r="L257">
        <v>1</v>
      </c>
      <c r="M257">
        <v>3</v>
      </c>
      <c r="N257">
        <v>1</v>
      </c>
      <c r="O257">
        <v>0</v>
      </c>
      <c r="P257">
        <v>0</v>
      </c>
      <c r="Q257">
        <v>0</v>
      </c>
      <c r="R257">
        <v>0</v>
      </c>
    </row>
    <row r="258" spans="1:18" x14ac:dyDescent="0.25">
      <c r="A258" t="s">
        <v>406</v>
      </c>
      <c r="B258" t="s">
        <v>102</v>
      </c>
      <c r="C258" t="s">
        <v>155</v>
      </c>
      <c r="D258">
        <v>18</v>
      </c>
      <c r="E258" s="66">
        <v>5.7222222222222223</v>
      </c>
      <c r="F258">
        <v>103</v>
      </c>
      <c r="G258" s="66">
        <v>5.6388888888888893</v>
      </c>
      <c r="H258">
        <v>101.5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0</v>
      </c>
      <c r="O258">
        <v>0</v>
      </c>
      <c r="P258">
        <v>0</v>
      </c>
      <c r="Q258">
        <v>0</v>
      </c>
      <c r="R258">
        <v>0</v>
      </c>
    </row>
    <row r="259" spans="1:18" x14ac:dyDescent="0.25">
      <c r="A259" t="s">
        <v>473</v>
      </c>
      <c r="B259" t="s">
        <v>107</v>
      </c>
      <c r="C259" t="s">
        <v>151</v>
      </c>
      <c r="D259">
        <v>18</v>
      </c>
      <c r="E259" s="66">
        <v>6.2777777777777777</v>
      </c>
      <c r="F259">
        <v>113</v>
      </c>
      <c r="G259" s="66">
        <v>6.083333333333333</v>
      </c>
      <c r="H259">
        <v>109.5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0</v>
      </c>
      <c r="O259">
        <v>0</v>
      </c>
      <c r="P259">
        <v>0</v>
      </c>
      <c r="Q259">
        <v>0</v>
      </c>
      <c r="R259">
        <v>0</v>
      </c>
    </row>
    <row r="260" spans="1:18" x14ac:dyDescent="0.25">
      <c r="A260" t="s">
        <v>640</v>
      </c>
      <c r="B260" t="s">
        <v>107</v>
      </c>
      <c r="C260" t="s">
        <v>155</v>
      </c>
      <c r="D260">
        <v>12</v>
      </c>
      <c r="E260" s="66">
        <v>5.958333333333333</v>
      </c>
      <c r="F260">
        <v>71.5</v>
      </c>
      <c r="G260" s="66">
        <v>6.375</v>
      </c>
      <c r="H260">
        <v>76.5</v>
      </c>
      <c r="I260">
        <v>2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</row>
    <row r="261" spans="1:18" x14ac:dyDescent="0.25">
      <c r="A261" t="s">
        <v>630</v>
      </c>
      <c r="B261" t="s">
        <v>107</v>
      </c>
      <c r="C261" t="s">
        <v>158</v>
      </c>
      <c r="D261">
        <v>12</v>
      </c>
      <c r="E261" s="66">
        <v>5.791666666666667</v>
      </c>
      <c r="F261">
        <v>69.5</v>
      </c>
      <c r="G261" s="66">
        <v>5.708333333333333</v>
      </c>
      <c r="H261">
        <v>68.5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</row>
    <row r="262" spans="1:18" x14ac:dyDescent="0.25">
      <c r="A262" t="s">
        <v>475</v>
      </c>
      <c r="B262" t="s">
        <v>107</v>
      </c>
      <c r="C262" t="s">
        <v>176</v>
      </c>
      <c r="D262">
        <v>6</v>
      </c>
      <c r="E262" s="66">
        <v>5.666666666666667</v>
      </c>
      <c r="F262">
        <v>34</v>
      </c>
      <c r="G262" s="66">
        <v>6.083333333333333</v>
      </c>
      <c r="H262">
        <v>36.5</v>
      </c>
      <c r="I262">
        <v>1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</row>
    <row r="263" spans="1:18" x14ac:dyDescent="0.25">
      <c r="A263" t="s">
        <v>563</v>
      </c>
      <c r="B263" t="s">
        <v>107</v>
      </c>
      <c r="C263" t="s">
        <v>170</v>
      </c>
      <c r="D263">
        <v>6</v>
      </c>
      <c r="E263" s="66">
        <v>5.833333333333333</v>
      </c>
      <c r="F263">
        <v>35</v>
      </c>
      <c r="G263" s="66">
        <v>6.25</v>
      </c>
      <c r="H263">
        <v>37.5</v>
      </c>
      <c r="I263">
        <v>1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</row>
    <row r="264" spans="1:18" x14ac:dyDescent="0.25">
      <c r="A264" t="s">
        <v>525</v>
      </c>
      <c r="B264" t="s">
        <v>107</v>
      </c>
      <c r="C264" t="s">
        <v>150</v>
      </c>
      <c r="D264">
        <v>6</v>
      </c>
      <c r="E264" s="66">
        <v>5.583333333333333</v>
      </c>
      <c r="F264">
        <v>33.5</v>
      </c>
      <c r="G264" s="66">
        <v>5.5</v>
      </c>
      <c r="H264">
        <v>33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</row>
    <row r="265" spans="1:18" x14ac:dyDescent="0.25">
      <c r="A265" t="s">
        <v>533</v>
      </c>
      <c r="B265" t="s">
        <v>107</v>
      </c>
      <c r="C265" t="s">
        <v>162</v>
      </c>
      <c r="D265">
        <v>6</v>
      </c>
      <c r="E265" s="66">
        <v>5.25</v>
      </c>
      <c r="F265">
        <v>31.5</v>
      </c>
      <c r="G265" s="66">
        <v>5.166666666666667</v>
      </c>
      <c r="H265">
        <v>31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</row>
    <row r="266" spans="1:18" x14ac:dyDescent="0.25">
      <c r="A266" t="s">
        <v>638</v>
      </c>
      <c r="B266" t="s">
        <v>107</v>
      </c>
      <c r="C266" t="s">
        <v>152</v>
      </c>
      <c r="D266">
        <v>6</v>
      </c>
      <c r="E266" s="66">
        <v>5.833333333333333</v>
      </c>
      <c r="F266">
        <v>35</v>
      </c>
      <c r="G266" s="66">
        <v>5.75</v>
      </c>
      <c r="H266">
        <v>34.5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</row>
    <row r="267" spans="1:18" x14ac:dyDescent="0.25">
      <c r="A267" t="s">
        <v>325</v>
      </c>
      <c r="B267" t="s">
        <v>102</v>
      </c>
      <c r="C267" t="s">
        <v>176</v>
      </c>
      <c r="D267">
        <v>37</v>
      </c>
      <c r="E267" s="66">
        <v>5.9729729729729728</v>
      </c>
      <c r="F267">
        <v>221</v>
      </c>
      <c r="G267" s="66">
        <v>5.9729729729729728</v>
      </c>
      <c r="H267">
        <v>221</v>
      </c>
      <c r="I267">
        <v>0</v>
      </c>
      <c r="J267">
        <v>0</v>
      </c>
      <c r="K267">
        <v>0</v>
      </c>
      <c r="L267">
        <v>3</v>
      </c>
      <c r="M267">
        <v>6</v>
      </c>
      <c r="N267">
        <v>0</v>
      </c>
      <c r="O267">
        <v>0</v>
      </c>
      <c r="P267">
        <v>0</v>
      </c>
      <c r="Q267">
        <v>0</v>
      </c>
      <c r="R267">
        <v>0</v>
      </c>
    </row>
    <row r="268" spans="1:18" x14ac:dyDescent="0.25">
      <c r="A268" t="s">
        <v>544</v>
      </c>
      <c r="B268" t="s">
        <v>107</v>
      </c>
      <c r="C268" t="s">
        <v>148</v>
      </c>
      <c r="D268">
        <v>31</v>
      </c>
      <c r="E268" s="66">
        <v>5.967741935483871</v>
      </c>
      <c r="F268">
        <v>185</v>
      </c>
      <c r="G268" s="66">
        <v>6.403225806451613</v>
      </c>
      <c r="H268">
        <v>198.5</v>
      </c>
      <c r="I268">
        <v>4</v>
      </c>
      <c r="J268">
        <v>0</v>
      </c>
      <c r="K268">
        <v>0</v>
      </c>
      <c r="L268">
        <v>4</v>
      </c>
      <c r="M268">
        <v>5</v>
      </c>
      <c r="N268">
        <v>0</v>
      </c>
      <c r="O268">
        <v>0</v>
      </c>
      <c r="P268">
        <v>0</v>
      </c>
      <c r="Q268">
        <v>0</v>
      </c>
      <c r="R268">
        <v>0</v>
      </c>
    </row>
    <row r="269" spans="1:18" x14ac:dyDescent="0.25">
      <c r="A269" t="s">
        <v>266</v>
      </c>
      <c r="B269" t="s">
        <v>102</v>
      </c>
      <c r="C269" t="s">
        <v>151</v>
      </c>
      <c r="D269">
        <v>31</v>
      </c>
      <c r="E269" s="66">
        <v>5.887096774193548</v>
      </c>
      <c r="F269">
        <v>182.5</v>
      </c>
      <c r="G269" s="66">
        <v>5.935483870967742</v>
      </c>
      <c r="H269">
        <v>184</v>
      </c>
      <c r="I269">
        <v>1</v>
      </c>
      <c r="J269">
        <v>0</v>
      </c>
      <c r="K269">
        <v>0</v>
      </c>
      <c r="L269">
        <v>1</v>
      </c>
      <c r="M269">
        <v>5</v>
      </c>
      <c r="N269">
        <v>0</v>
      </c>
      <c r="O269">
        <v>0</v>
      </c>
      <c r="P269">
        <v>0</v>
      </c>
      <c r="Q269">
        <v>0</v>
      </c>
      <c r="R269">
        <v>0</v>
      </c>
    </row>
    <row r="270" spans="1:18" x14ac:dyDescent="0.25">
      <c r="A270" t="s">
        <v>617</v>
      </c>
      <c r="B270" t="s">
        <v>107</v>
      </c>
      <c r="C270" t="s">
        <v>158</v>
      </c>
      <c r="D270">
        <v>31</v>
      </c>
      <c r="E270" s="66">
        <v>5.709677419354839</v>
      </c>
      <c r="F270">
        <v>177</v>
      </c>
      <c r="G270" s="66">
        <v>5.661290322580645</v>
      </c>
      <c r="H270">
        <v>175.5</v>
      </c>
      <c r="I270">
        <v>0</v>
      </c>
      <c r="J270">
        <v>0</v>
      </c>
      <c r="K270">
        <v>0</v>
      </c>
      <c r="L270">
        <v>1</v>
      </c>
      <c r="M270">
        <v>5</v>
      </c>
      <c r="N270">
        <v>0</v>
      </c>
      <c r="O270">
        <v>0</v>
      </c>
      <c r="P270">
        <v>0</v>
      </c>
      <c r="Q270">
        <v>0</v>
      </c>
      <c r="R270">
        <v>0</v>
      </c>
    </row>
    <row r="271" spans="1:18" x14ac:dyDescent="0.25">
      <c r="A271" t="s">
        <v>314</v>
      </c>
      <c r="B271" t="s">
        <v>102</v>
      </c>
      <c r="C271" t="s">
        <v>161</v>
      </c>
      <c r="D271">
        <v>31</v>
      </c>
      <c r="E271" s="66">
        <v>6.17741935483871</v>
      </c>
      <c r="F271">
        <v>191.5</v>
      </c>
      <c r="G271" s="66">
        <v>6.387096774193548</v>
      </c>
      <c r="H271">
        <v>198</v>
      </c>
      <c r="I271">
        <v>3</v>
      </c>
      <c r="J271">
        <v>0</v>
      </c>
      <c r="K271">
        <v>0</v>
      </c>
      <c r="L271">
        <v>0</v>
      </c>
      <c r="M271">
        <v>5</v>
      </c>
      <c r="N271">
        <v>0</v>
      </c>
      <c r="O271">
        <v>0</v>
      </c>
      <c r="P271">
        <v>0</v>
      </c>
      <c r="Q271">
        <v>0</v>
      </c>
      <c r="R271">
        <v>0</v>
      </c>
    </row>
    <row r="272" spans="1:18" x14ac:dyDescent="0.25">
      <c r="A272" t="s">
        <v>434</v>
      </c>
      <c r="B272" t="s">
        <v>102</v>
      </c>
      <c r="C272" t="s">
        <v>153</v>
      </c>
      <c r="D272">
        <v>31</v>
      </c>
      <c r="E272" s="66">
        <v>5.838709677419355</v>
      </c>
      <c r="F272">
        <v>181</v>
      </c>
      <c r="G272" s="66">
        <v>5.758064516129032</v>
      </c>
      <c r="H272">
        <v>178.5</v>
      </c>
      <c r="I272">
        <v>0</v>
      </c>
      <c r="J272">
        <v>0</v>
      </c>
      <c r="K272">
        <v>0</v>
      </c>
      <c r="L272">
        <v>0</v>
      </c>
      <c r="M272">
        <v>5</v>
      </c>
      <c r="N272">
        <v>0</v>
      </c>
      <c r="O272">
        <v>0</v>
      </c>
      <c r="P272">
        <v>0</v>
      </c>
      <c r="Q272">
        <v>0</v>
      </c>
      <c r="R272">
        <v>0</v>
      </c>
    </row>
    <row r="273" spans="1:18" x14ac:dyDescent="0.25">
      <c r="A273" t="s">
        <v>658</v>
      </c>
      <c r="B273" t="s">
        <v>101</v>
      </c>
      <c r="C273" t="s">
        <v>162</v>
      </c>
      <c r="D273">
        <v>25</v>
      </c>
      <c r="E273" s="66">
        <v>5.38</v>
      </c>
      <c r="F273">
        <v>134.5</v>
      </c>
      <c r="G273" s="66">
        <v>5.58</v>
      </c>
      <c r="H273">
        <v>139.5</v>
      </c>
      <c r="I273">
        <v>3</v>
      </c>
      <c r="J273">
        <v>0</v>
      </c>
      <c r="K273">
        <v>0</v>
      </c>
      <c r="L273">
        <v>1</v>
      </c>
      <c r="M273">
        <v>4</v>
      </c>
      <c r="N273">
        <v>0</v>
      </c>
      <c r="O273">
        <v>0</v>
      </c>
      <c r="P273">
        <v>1</v>
      </c>
      <c r="Q273">
        <v>0</v>
      </c>
      <c r="R273">
        <v>0</v>
      </c>
    </row>
    <row r="274" spans="1:18" x14ac:dyDescent="0.25">
      <c r="A274" t="s">
        <v>480</v>
      </c>
      <c r="B274" t="s">
        <v>107</v>
      </c>
      <c r="C274" t="s">
        <v>171</v>
      </c>
      <c r="D274">
        <v>25</v>
      </c>
      <c r="E274" s="66">
        <v>5.62</v>
      </c>
      <c r="F274">
        <v>140.5</v>
      </c>
      <c r="G274" s="66">
        <v>5.54</v>
      </c>
      <c r="H274">
        <v>138.5</v>
      </c>
      <c r="I274">
        <v>0</v>
      </c>
      <c r="J274">
        <v>0</v>
      </c>
      <c r="K274">
        <v>0</v>
      </c>
      <c r="L274">
        <v>0</v>
      </c>
      <c r="M274">
        <v>4</v>
      </c>
      <c r="N274">
        <v>0</v>
      </c>
      <c r="O274">
        <v>0</v>
      </c>
      <c r="P274">
        <v>0</v>
      </c>
      <c r="Q274">
        <v>0</v>
      </c>
      <c r="R274">
        <v>0</v>
      </c>
    </row>
    <row r="275" spans="1:18" x14ac:dyDescent="0.25">
      <c r="A275" t="s">
        <v>565</v>
      </c>
      <c r="B275" t="s">
        <v>107</v>
      </c>
      <c r="C275" t="s">
        <v>162</v>
      </c>
      <c r="D275">
        <v>25</v>
      </c>
      <c r="E275" s="66">
        <v>5.68</v>
      </c>
      <c r="F275">
        <v>142</v>
      </c>
      <c r="G275" s="66">
        <v>5.6</v>
      </c>
      <c r="H275">
        <v>140</v>
      </c>
      <c r="I275">
        <v>0</v>
      </c>
      <c r="J275">
        <v>0</v>
      </c>
      <c r="K275">
        <v>0</v>
      </c>
      <c r="L275">
        <v>0</v>
      </c>
      <c r="M275">
        <v>4</v>
      </c>
      <c r="N275">
        <v>0</v>
      </c>
      <c r="O275">
        <v>0</v>
      </c>
      <c r="P275">
        <v>0</v>
      </c>
      <c r="Q275">
        <v>0</v>
      </c>
      <c r="R275">
        <v>0</v>
      </c>
    </row>
    <row r="276" spans="1:18" x14ac:dyDescent="0.25">
      <c r="A276" t="s">
        <v>659</v>
      </c>
      <c r="B276" t="s">
        <v>102</v>
      </c>
      <c r="C276" t="s">
        <v>170</v>
      </c>
      <c r="D276">
        <v>19</v>
      </c>
      <c r="E276" s="66">
        <v>5.8421052631578947</v>
      </c>
      <c r="F276">
        <v>111</v>
      </c>
      <c r="G276" s="66">
        <v>5.7631578947368425</v>
      </c>
      <c r="H276">
        <v>109.5</v>
      </c>
      <c r="I276">
        <v>0</v>
      </c>
      <c r="J276">
        <v>0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0</v>
      </c>
      <c r="Q276">
        <v>0</v>
      </c>
      <c r="R276">
        <v>0</v>
      </c>
    </row>
    <row r="277" spans="1:18" x14ac:dyDescent="0.25">
      <c r="A277" t="s">
        <v>310</v>
      </c>
      <c r="B277" t="s">
        <v>102</v>
      </c>
      <c r="C277" t="s">
        <v>171</v>
      </c>
      <c r="D277">
        <v>32</v>
      </c>
      <c r="E277" s="66">
        <v>5.484375</v>
      </c>
      <c r="F277">
        <v>175.5</v>
      </c>
      <c r="G277" s="66">
        <v>5.34375</v>
      </c>
      <c r="H277">
        <v>171</v>
      </c>
      <c r="I277">
        <v>0</v>
      </c>
      <c r="J277">
        <v>0</v>
      </c>
      <c r="K277">
        <v>1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</row>
    <row r="278" spans="1:18" x14ac:dyDescent="0.25">
      <c r="A278" t="s">
        <v>526</v>
      </c>
      <c r="B278" t="s">
        <v>107</v>
      </c>
      <c r="C278" t="s">
        <v>170</v>
      </c>
      <c r="D278">
        <v>26</v>
      </c>
      <c r="E278" s="66">
        <v>5.7115384615384617</v>
      </c>
      <c r="F278">
        <v>148.5</v>
      </c>
      <c r="G278" s="66">
        <v>5.7884615384615383</v>
      </c>
      <c r="H278">
        <v>150.5</v>
      </c>
      <c r="I278">
        <v>1</v>
      </c>
      <c r="J278">
        <v>0</v>
      </c>
      <c r="K278">
        <v>0</v>
      </c>
      <c r="L278">
        <v>1</v>
      </c>
      <c r="M278">
        <v>4</v>
      </c>
      <c r="N278">
        <v>0</v>
      </c>
      <c r="O278">
        <v>0</v>
      </c>
      <c r="P278">
        <v>0</v>
      </c>
      <c r="Q278">
        <v>0</v>
      </c>
      <c r="R278">
        <v>0</v>
      </c>
    </row>
    <row r="279" spans="1:18" x14ac:dyDescent="0.25">
      <c r="A279" t="s">
        <v>592</v>
      </c>
      <c r="B279" t="s">
        <v>107</v>
      </c>
      <c r="C279" t="s">
        <v>246</v>
      </c>
      <c r="D279">
        <v>26</v>
      </c>
      <c r="E279" s="66">
        <v>5.634615384615385</v>
      </c>
      <c r="F279">
        <v>146.5</v>
      </c>
      <c r="G279" s="66">
        <v>5.6730769230769234</v>
      </c>
      <c r="H279">
        <v>147.5</v>
      </c>
      <c r="I279">
        <v>1</v>
      </c>
      <c r="J279">
        <v>0</v>
      </c>
      <c r="K279">
        <v>0</v>
      </c>
      <c r="L279">
        <v>0</v>
      </c>
      <c r="M279">
        <v>4</v>
      </c>
      <c r="N279">
        <v>0</v>
      </c>
      <c r="O279">
        <v>0</v>
      </c>
      <c r="P279">
        <v>0</v>
      </c>
      <c r="Q279">
        <v>0</v>
      </c>
      <c r="R279">
        <v>0</v>
      </c>
    </row>
    <row r="280" spans="1:18" x14ac:dyDescent="0.25">
      <c r="A280" t="s">
        <v>352</v>
      </c>
      <c r="B280" t="s">
        <v>102</v>
      </c>
      <c r="C280" t="s">
        <v>217</v>
      </c>
      <c r="D280">
        <v>13</v>
      </c>
      <c r="E280" s="66">
        <v>5.615384615384615</v>
      </c>
      <c r="F280">
        <v>73</v>
      </c>
      <c r="G280" s="66">
        <v>5.5384615384615383</v>
      </c>
      <c r="H280">
        <v>72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0</v>
      </c>
      <c r="O280">
        <v>0</v>
      </c>
      <c r="P280">
        <v>0</v>
      </c>
      <c r="Q280">
        <v>0</v>
      </c>
      <c r="R280">
        <v>0</v>
      </c>
    </row>
    <row r="281" spans="1:18" x14ac:dyDescent="0.25">
      <c r="A281" t="s">
        <v>387</v>
      </c>
      <c r="B281" t="s">
        <v>102</v>
      </c>
      <c r="C281" t="s">
        <v>156</v>
      </c>
      <c r="D281">
        <v>13</v>
      </c>
      <c r="E281" s="66">
        <v>5.8076923076923075</v>
      </c>
      <c r="F281">
        <v>75.5</v>
      </c>
      <c r="G281" s="66">
        <v>5.7307692307692308</v>
      </c>
      <c r="H281">
        <v>74.5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0</v>
      </c>
      <c r="O281">
        <v>0</v>
      </c>
      <c r="P281">
        <v>0</v>
      </c>
      <c r="Q281">
        <v>0</v>
      </c>
      <c r="R281">
        <v>0</v>
      </c>
    </row>
    <row r="282" spans="1:18" x14ac:dyDescent="0.25">
      <c r="A282" t="s">
        <v>570</v>
      </c>
      <c r="B282" t="s">
        <v>107</v>
      </c>
      <c r="C282" t="s">
        <v>148</v>
      </c>
      <c r="D282">
        <v>13</v>
      </c>
      <c r="E282" s="66">
        <v>5.3461538461538458</v>
      </c>
      <c r="F282">
        <v>69.5</v>
      </c>
      <c r="G282" s="66">
        <v>5.2692307692307692</v>
      </c>
      <c r="H282">
        <v>68.5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0</v>
      </c>
      <c r="R282">
        <v>0</v>
      </c>
    </row>
    <row r="283" spans="1:18" x14ac:dyDescent="0.25">
      <c r="A283" t="s">
        <v>666</v>
      </c>
      <c r="B283" t="s">
        <v>101</v>
      </c>
      <c r="C283" t="s">
        <v>152</v>
      </c>
      <c r="D283">
        <v>33</v>
      </c>
      <c r="E283" s="66">
        <v>6.3030303030303028</v>
      </c>
      <c r="F283">
        <v>208</v>
      </c>
      <c r="G283" s="66">
        <v>7.3181818181818183</v>
      </c>
      <c r="H283">
        <v>241.5</v>
      </c>
      <c r="I283">
        <v>12</v>
      </c>
      <c r="J283">
        <v>0</v>
      </c>
      <c r="K283">
        <v>0</v>
      </c>
      <c r="L283">
        <v>6</v>
      </c>
      <c r="M283">
        <v>5</v>
      </c>
      <c r="N283">
        <v>0</v>
      </c>
      <c r="O283">
        <v>1</v>
      </c>
      <c r="P283">
        <v>2</v>
      </c>
      <c r="Q283">
        <v>0</v>
      </c>
      <c r="R283">
        <v>0</v>
      </c>
    </row>
    <row r="284" spans="1:18" x14ac:dyDescent="0.25">
      <c r="A284" t="s">
        <v>291</v>
      </c>
      <c r="B284" t="s">
        <v>102</v>
      </c>
      <c r="C284" t="s">
        <v>149</v>
      </c>
      <c r="D284">
        <v>20</v>
      </c>
      <c r="E284" s="66">
        <v>5.5</v>
      </c>
      <c r="F284">
        <v>110</v>
      </c>
      <c r="G284" s="66">
        <v>5.4749999999999996</v>
      </c>
      <c r="H284">
        <v>109.5</v>
      </c>
      <c r="I284">
        <v>0</v>
      </c>
      <c r="J284">
        <v>0</v>
      </c>
      <c r="K284">
        <v>0</v>
      </c>
      <c r="L284">
        <v>1</v>
      </c>
      <c r="M284">
        <v>3</v>
      </c>
      <c r="N284">
        <v>0</v>
      </c>
      <c r="O284">
        <v>0</v>
      </c>
      <c r="P284">
        <v>0</v>
      </c>
      <c r="Q284">
        <v>0</v>
      </c>
      <c r="R284">
        <v>0</v>
      </c>
    </row>
    <row r="285" spans="1:18" x14ac:dyDescent="0.25">
      <c r="A285" t="s">
        <v>707</v>
      </c>
      <c r="B285" t="s">
        <v>101</v>
      </c>
      <c r="C285" t="s">
        <v>169</v>
      </c>
      <c r="D285">
        <v>20</v>
      </c>
      <c r="E285" s="66">
        <v>5.5750000000000002</v>
      </c>
      <c r="F285">
        <v>111.5</v>
      </c>
      <c r="G285" s="66">
        <v>5.7</v>
      </c>
      <c r="H285">
        <v>114</v>
      </c>
      <c r="I285">
        <v>2</v>
      </c>
      <c r="J285">
        <v>0</v>
      </c>
      <c r="K285">
        <v>0</v>
      </c>
      <c r="L285">
        <v>1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</row>
    <row r="286" spans="1:18" x14ac:dyDescent="0.25">
      <c r="A286" t="s">
        <v>364</v>
      </c>
      <c r="B286" t="s">
        <v>102</v>
      </c>
      <c r="C286" t="s">
        <v>161</v>
      </c>
      <c r="D286">
        <v>27</v>
      </c>
      <c r="E286" s="66">
        <v>6.2777777777777777</v>
      </c>
      <c r="F286">
        <v>169.5</v>
      </c>
      <c r="G286" s="66">
        <v>6.6851851851851851</v>
      </c>
      <c r="H286">
        <v>180.5</v>
      </c>
      <c r="I286">
        <v>2</v>
      </c>
      <c r="J286">
        <v>0</v>
      </c>
      <c r="K286">
        <v>0</v>
      </c>
      <c r="L286">
        <v>7</v>
      </c>
      <c r="M286">
        <v>4</v>
      </c>
      <c r="N286">
        <v>0</v>
      </c>
      <c r="O286">
        <v>0</v>
      </c>
      <c r="P286">
        <v>0</v>
      </c>
      <c r="Q286">
        <v>0</v>
      </c>
      <c r="R286">
        <v>0</v>
      </c>
    </row>
    <row r="287" spans="1:18" x14ac:dyDescent="0.25">
      <c r="A287" t="s">
        <v>681</v>
      </c>
      <c r="B287" t="s">
        <v>101</v>
      </c>
      <c r="C287" t="s">
        <v>246</v>
      </c>
      <c r="D287">
        <v>27</v>
      </c>
      <c r="E287" s="66">
        <v>5.9444444444444446</v>
      </c>
      <c r="F287">
        <v>160.5</v>
      </c>
      <c r="G287" s="66">
        <v>6.7592592592592595</v>
      </c>
      <c r="H287">
        <v>182.5</v>
      </c>
      <c r="I287">
        <v>7</v>
      </c>
      <c r="J287">
        <v>0</v>
      </c>
      <c r="K287">
        <v>0</v>
      </c>
      <c r="L287">
        <v>3</v>
      </c>
      <c r="M287">
        <v>4</v>
      </c>
      <c r="N287">
        <v>0</v>
      </c>
      <c r="O287">
        <v>0</v>
      </c>
      <c r="P287">
        <v>0</v>
      </c>
      <c r="Q287">
        <v>0</v>
      </c>
      <c r="R287">
        <v>0</v>
      </c>
    </row>
    <row r="288" spans="1:18" x14ac:dyDescent="0.25">
      <c r="A288" t="s">
        <v>365</v>
      </c>
      <c r="B288" t="s">
        <v>102</v>
      </c>
      <c r="C288" t="s">
        <v>246</v>
      </c>
      <c r="D288">
        <v>28</v>
      </c>
      <c r="E288" s="66">
        <v>5.6785714285714288</v>
      </c>
      <c r="F288">
        <v>159</v>
      </c>
      <c r="G288" s="66">
        <v>5.7142857142857144</v>
      </c>
      <c r="H288">
        <v>160</v>
      </c>
      <c r="I288">
        <v>1</v>
      </c>
      <c r="J288">
        <v>0</v>
      </c>
      <c r="K288">
        <v>1</v>
      </c>
      <c r="L288">
        <v>2</v>
      </c>
      <c r="M288">
        <v>4</v>
      </c>
      <c r="N288">
        <v>0</v>
      </c>
      <c r="O288">
        <v>0</v>
      </c>
      <c r="P288">
        <v>0</v>
      </c>
      <c r="Q288">
        <v>0</v>
      </c>
      <c r="R288">
        <v>0</v>
      </c>
    </row>
    <row r="289" spans="1:18" x14ac:dyDescent="0.25">
      <c r="A289" t="s">
        <v>280</v>
      </c>
      <c r="B289" t="s">
        <v>102</v>
      </c>
      <c r="C289" t="s">
        <v>157</v>
      </c>
      <c r="D289">
        <v>28</v>
      </c>
      <c r="E289" s="66">
        <v>5.9464285714285712</v>
      </c>
      <c r="F289">
        <v>166.5</v>
      </c>
      <c r="G289" s="66">
        <v>6.2321428571428568</v>
      </c>
      <c r="H289">
        <v>174.5</v>
      </c>
      <c r="I289">
        <v>3</v>
      </c>
      <c r="J289">
        <v>0</v>
      </c>
      <c r="K289">
        <v>0</v>
      </c>
      <c r="L289">
        <v>1</v>
      </c>
      <c r="M289">
        <v>4</v>
      </c>
      <c r="N289">
        <v>0</v>
      </c>
      <c r="O289">
        <v>0</v>
      </c>
      <c r="P289">
        <v>0</v>
      </c>
      <c r="Q289">
        <v>0</v>
      </c>
      <c r="R289">
        <v>0</v>
      </c>
    </row>
    <row r="290" spans="1:18" x14ac:dyDescent="0.25">
      <c r="A290" t="s">
        <v>585</v>
      </c>
      <c r="B290" t="s">
        <v>107</v>
      </c>
      <c r="C290" t="s">
        <v>217</v>
      </c>
      <c r="D290">
        <v>21</v>
      </c>
      <c r="E290" s="66">
        <v>5.8095238095238093</v>
      </c>
      <c r="F290">
        <v>122</v>
      </c>
      <c r="G290" s="66">
        <v>6.0714285714285712</v>
      </c>
      <c r="H290">
        <v>127.5</v>
      </c>
      <c r="I290">
        <v>2</v>
      </c>
      <c r="J290">
        <v>0</v>
      </c>
      <c r="K290">
        <v>0</v>
      </c>
      <c r="L290">
        <v>1</v>
      </c>
      <c r="M290">
        <v>3</v>
      </c>
      <c r="N290">
        <v>0</v>
      </c>
      <c r="O290">
        <v>0</v>
      </c>
      <c r="P290">
        <v>0</v>
      </c>
      <c r="Q290">
        <v>0</v>
      </c>
      <c r="R290">
        <v>0</v>
      </c>
    </row>
    <row r="291" spans="1:18" x14ac:dyDescent="0.25">
      <c r="A291" t="s">
        <v>549</v>
      </c>
      <c r="B291" t="s">
        <v>107</v>
      </c>
      <c r="C291" t="s">
        <v>150</v>
      </c>
      <c r="D291">
        <v>14</v>
      </c>
      <c r="E291" s="66">
        <v>5.5714285714285712</v>
      </c>
      <c r="F291">
        <v>78</v>
      </c>
      <c r="G291" s="66">
        <v>5.8571428571428568</v>
      </c>
      <c r="H291">
        <v>82</v>
      </c>
      <c r="I291">
        <v>1</v>
      </c>
      <c r="J291">
        <v>0</v>
      </c>
      <c r="K291">
        <v>0</v>
      </c>
      <c r="L291">
        <v>2</v>
      </c>
      <c r="M291">
        <v>2</v>
      </c>
      <c r="N291">
        <v>0</v>
      </c>
      <c r="O291">
        <v>0</v>
      </c>
      <c r="P291">
        <v>0</v>
      </c>
      <c r="Q291">
        <v>0</v>
      </c>
      <c r="R291">
        <v>0</v>
      </c>
    </row>
    <row r="292" spans="1:18" x14ac:dyDescent="0.25">
      <c r="A292" t="s">
        <v>636</v>
      </c>
      <c r="B292" t="s">
        <v>107</v>
      </c>
      <c r="C292" t="s">
        <v>159</v>
      </c>
      <c r="D292">
        <v>14</v>
      </c>
      <c r="E292" s="66">
        <v>5.8928571428571432</v>
      </c>
      <c r="F292">
        <v>82.5</v>
      </c>
      <c r="G292" s="66">
        <v>6.1071428571428568</v>
      </c>
      <c r="H292">
        <v>85.5</v>
      </c>
      <c r="I292">
        <v>1</v>
      </c>
      <c r="J292">
        <v>0</v>
      </c>
      <c r="K292">
        <v>0</v>
      </c>
      <c r="L292">
        <v>1</v>
      </c>
      <c r="M292">
        <v>2</v>
      </c>
      <c r="N292">
        <v>0</v>
      </c>
      <c r="O292">
        <v>0</v>
      </c>
      <c r="P292">
        <v>0</v>
      </c>
      <c r="Q292">
        <v>0</v>
      </c>
      <c r="R292">
        <v>0</v>
      </c>
    </row>
    <row r="293" spans="1:18" x14ac:dyDescent="0.25">
      <c r="A293" t="s">
        <v>669</v>
      </c>
      <c r="B293" t="s">
        <v>101</v>
      </c>
      <c r="C293" t="s">
        <v>170</v>
      </c>
      <c r="D293">
        <v>14</v>
      </c>
      <c r="E293" s="66">
        <v>6.0714285714285712</v>
      </c>
      <c r="F293">
        <v>85</v>
      </c>
      <c r="G293" s="66">
        <v>6.9285714285714288</v>
      </c>
      <c r="H293">
        <v>97</v>
      </c>
      <c r="I293">
        <v>4</v>
      </c>
      <c r="J293">
        <v>0</v>
      </c>
      <c r="K293">
        <v>0</v>
      </c>
      <c r="L293">
        <v>1</v>
      </c>
      <c r="M293">
        <v>2</v>
      </c>
      <c r="N293">
        <v>0</v>
      </c>
      <c r="O293">
        <v>0</v>
      </c>
      <c r="P293">
        <v>0</v>
      </c>
      <c r="Q293">
        <v>0</v>
      </c>
      <c r="R293">
        <v>0</v>
      </c>
    </row>
    <row r="294" spans="1:18" x14ac:dyDescent="0.25">
      <c r="A294" t="s">
        <v>234</v>
      </c>
      <c r="B294" t="s">
        <v>210</v>
      </c>
      <c r="C294" t="s">
        <v>149</v>
      </c>
      <c r="D294">
        <v>14</v>
      </c>
      <c r="E294" s="66">
        <v>6</v>
      </c>
      <c r="F294">
        <v>84</v>
      </c>
      <c r="G294" s="66">
        <v>4.2857142857142856</v>
      </c>
      <c r="H294">
        <v>60</v>
      </c>
      <c r="I294">
        <v>0</v>
      </c>
      <c r="J294">
        <v>24</v>
      </c>
      <c r="K294">
        <v>1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1</v>
      </c>
      <c r="R294">
        <v>1</v>
      </c>
    </row>
    <row r="295" spans="1:18" x14ac:dyDescent="0.25">
      <c r="A295" t="s">
        <v>375</v>
      </c>
      <c r="B295" t="s">
        <v>102</v>
      </c>
      <c r="C295" t="s">
        <v>217</v>
      </c>
      <c r="D295">
        <v>14</v>
      </c>
      <c r="E295" s="66">
        <v>5.6428571428571432</v>
      </c>
      <c r="F295">
        <v>79</v>
      </c>
      <c r="G295" s="66">
        <v>5.5714285714285712</v>
      </c>
      <c r="H295">
        <v>78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</row>
    <row r="296" spans="1:18" x14ac:dyDescent="0.25">
      <c r="A296" t="s">
        <v>450</v>
      </c>
      <c r="B296" t="s">
        <v>102</v>
      </c>
      <c r="C296" t="s">
        <v>157</v>
      </c>
      <c r="D296">
        <v>14</v>
      </c>
      <c r="E296" s="66">
        <v>5.8928571428571432</v>
      </c>
      <c r="F296">
        <v>82.5</v>
      </c>
      <c r="G296" s="66">
        <v>5.8214285714285712</v>
      </c>
      <c r="H296">
        <v>81.5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</row>
    <row r="297" spans="1:18" x14ac:dyDescent="0.25">
      <c r="A297" t="s">
        <v>491</v>
      </c>
      <c r="B297" t="s">
        <v>107</v>
      </c>
      <c r="C297" t="s">
        <v>156</v>
      </c>
      <c r="D297">
        <v>7</v>
      </c>
      <c r="E297" s="66">
        <v>5.3571428571428568</v>
      </c>
      <c r="F297">
        <v>37.5</v>
      </c>
      <c r="G297" s="66">
        <v>5.4285714285714288</v>
      </c>
      <c r="H297">
        <v>38</v>
      </c>
      <c r="I297">
        <v>0</v>
      </c>
      <c r="J297">
        <v>0</v>
      </c>
      <c r="K297">
        <v>0</v>
      </c>
      <c r="L297">
        <v>1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</row>
    <row r="298" spans="1:18" x14ac:dyDescent="0.25">
      <c r="A298" t="s">
        <v>235</v>
      </c>
      <c r="B298" t="s">
        <v>210</v>
      </c>
      <c r="C298" t="s">
        <v>150</v>
      </c>
      <c r="D298">
        <v>7</v>
      </c>
      <c r="E298" s="66">
        <v>5.5</v>
      </c>
      <c r="F298">
        <v>38.5</v>
      </c>
      <c r="G298" s="66">
        <v>4</v>
      </c>
      <c r="H298">
        <v>28</v>
      </c>
      <c r="I298">
        <v>0</v>
      </c>
      <c r="J298">
        <v>10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1</v>
      </c>
      <c r="R298">
        <v>0</v>
      </c>
    </row>
    <row r="299" spans="1:18" x14ac:dyDescent="0.25">
      <c r="A299" t="s">
        <v>376</v>
      </c>
      <c r="B299" t="s">
        <v>102</v>
      </c>
      <c r="C299" t="s">
        <v>246</v>
      </c>
      <c r="D299">
        <v>7</v>
      </c>
      <c r="E299" s="66">
        <v>5.5</v>
      </c>
      <c r="F299">
        <v>38.5</v>
      </c>
      <c r="G299" s="66">
        <v>5.8571428571428568</v>
      </c>
      <c r="H299">
        <v>41</v>
      </c>
      <c r="I299">
        <v>1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</row>
    <row r="300" spans="1:18" x14ac:dyDescent="0.25">
      <c r="A300" t="s">
        <v>377</v>
      </c>
      <c r="B300" t="s">
        <v>102</v>
      </c>
      <c r="C300" t="s">
        <v>176</v>
      </c>
      <c r="D300">
        <v>7</v>
      </c>
      <c r="E300" s="66">
        <v>5.7857142857142856</v>
      </c>
      <c r="F300">
        <v>40.5</v>
      </c>
      <c r="G300" s="66">
        <v>5.7142857142857144</v>
      </c>
      <c r="H300">
        <v>40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</row>
    <row r="301" spans="1:18" x14ac:dyDescent="0.25">
      <c r="A301" t="s">
        <v>428</v>
      </c>
      <c r="B301" t="s">
        <v>102</v>
      </c>
      <c r="C301" t="s">
        <v>152</v>
      </c>
      <c r="D301">
        <v>7</v>
      </c>
      <c r="E301" s="66">
        <v>5.2142857142857144</v>
      </c>
      <c r="F301">
        <v>36.5</v>
      </c>
      <c r="G301" s="66">
        <v>5.1428571428571432</v>
      </c>
      <c r="H301">
        <v>36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</row>
    <row r="302" spans="1:18" x14ac:dyDescent="0.25">
      <c r="A302" t="s">
        <v>536</v>
      </c>
      <c r="B302" t="s">
        <v>107</v>
      </c>
      <c r="C302" t="s">
        <v>169</v>
      </c>
      <c r="D302">
        <v>7</v>
      </c>
      <c r="E302" s="66">
        <v>5.7142857142857144</v>
      </c>
      <c r="F302">
        <v>40</v>
      </c>
      <c r="G302" s="66">
        <v>5.6428571428571432</v>
      </c>
      <c r="H302">
        <v>39.5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</row>
    <row r="303" spans="1:18" x14ac:dyDescent="0.25">
      <c r="A303" t="s">
        <v>537</v>
      </c>
      <c r="B303" t="s">
        <v>107</v>
      </c>
      <c r="C303" t="s">
        <v>176</v>
      </c>
      <c r="D303">
        <v>7</v>
      </c>
      <c r="E303" s="66">
        <v>5.8571428571428568</v>
      </c>
      <c r="F303">
        <v>41</v>
      </c>
      <c r="G303" s="66">
        <v>5.7857142857142856</v>
      </c>
      <c r="H303">
        <v>40.5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</row>
    <row r="304" spans="1:18" x14ac:dyDescent="0.25">
      <c r="A304" t="s">
        <v>610</v>
      </c>
      <c r="B304" t="s">
        <v>107</v>
      </c>
      <c r="C304" t="s">
        <v>161</v>
      </c>
      <c r="D304">
        <v>29</v>
      </c>
      <c r="E304" s="66">
        <v>6.1034482758620694</v>
      </c>
      <c r="F304">
        <v>177</v>
      </c>
      <c r="G304" s="66">
        <v>6.6206896551724137</v>
      </c>
      <c r="H304">
        <v>192</v>
      </c>
      <c r="I304">
        <v>4</v>
      </c>
      <c r="J304">
        <v>0</v>
      </c>
      <c r="K304">
        <v>0</v>
      </c>
      <c r="L304">
        <v>5</v>
      </c>
      <c r="M304">
        <v>4</v>
      </c>
      <c r="N304">
        <v>0</v>
      </c>
      <c r="O304">
        <v>0</v>
      </c>
      <c r="P304">
        <v>0</v>
      </c>
      <c r="Q304">
        <v>0</v>
      </c>
      <c r="R304">
        <v>0</v>
      </c>
    </row>
    <row r="305" spans="1:18" x14ac:dyDescent="0.25">
      <c r="A305" t="s">
        <v>422</v>
      </c>
      <c r="B305" t="s">
        <v>102</v>
      </c>
      <c r="C305" t="s">
        <v>148</v>
      </c>
      <c r="D305">
        <v>29</v>
      </c>
      <c r="E305" s="66">
        <v>6.068965517241379</v>
      </c>
      <c r="F305">
        <v>176</v>
      </c>
      <c r="G305" s="66">
        <v>6.4137931034482758</v>
      </c>
      <c r="H305">
        <v>186</v>
      </c>
      <c r="I305">
        <v>4</v>
      </c>
      <c r="J305">
        <v>0</v>
      </c>
      <c r="K305">
        <v>0</v>
      </c>
      <c r="L305">
        <v>0</v>
      </c>
      <c r="M305">
        <v>4</v>
      </c>
      <c r="N305">
        <v>0</v>
      </c>
      <c r="O305">
        <v>0</v>
      </c>
      <c r="P305">
        <v>0</v>
      </c>
      <c r="Q305">
        <v>0</v>
      </c>
      <c r="R305">
        <v>0</v>
      </c>
    </row>
    <row r="306" spans="1:18" x14ac:dyDescent="0.25">
      <c r="A306" t="s">
        <v>384</v>
      </c>
      <c r="B306" t="s">
        <v>102</v>
      </c>
      <c r="C306" t="s">
        <v>217</v>
      </c>
      <c r="D306">
        <v>29</v>
      </c>
      <c r="E306" s="66">
        <v>5.7241379310344831</v>
      </c>
      <c r="F306">
        <v>166</v>
      </c>
      <c r="G306" s="66">
        <v>5.6206896551724137</v>
      </c>
      <c r="H306">
        <v>163</v>
      </c>
      <c r="I306">
        <v>0</v>
      </c>
      <c r="J306">
        <v>0</v>
      </c>
      <c r="K306">
        <v>1</v>
      </c>
      <c r="L306">
        <v>1</v>
      </c>
      <c r="M306">
        <v>2</v>
      </c>
      <c r="N306">
        <v>1</v>
      </c>
      <c r="O306">
        <v>0</v>
      </c>
      <c r="P306">
        <v>0</v>
      </c>
      <c r="Q306">
        <v>0</v>
      </c>
      <c r="R306">
        <v>0</v>
      </c>
    </row>
    <row r="307" spans="1:18" x14ac:dyDescent="0.25">
      <c r="A307" t="s">
        <v>575</v>
      </c>
      <c r="B307" t="s">
        <v>107</v>
      </c>
      <c r="C307" t="s">
        <v>157</v>
      </c>
      <c r="D307">
        <v>22</v>
      </c>
      <c r="E307" s="66">
        <v>5.8181818181818183</v>
      </c>
      <c r="F307">
        <v>128</v>
      </c>
      <c r="G307" s="66">
        <v>5.75</v>
      </c>
      <c r="H307">
        <v>126.5</v>
      </c>
      <c r="I307">
        <v>0</v>
      </c>
      <c r="J307">
        <v>0</v>
      </c>
      <c r="K307">
        <v>1</v>
      </c>
      <c r="L307">
        <v>2</v>
      </c>
      <c r="M307">
        <v>3</v>
      </c>
      <c r="N307">
        <v>0</v>
      </c>
      <c r="O307">
        <v>0</v>
      </c>
      <c r="P307">
        <v>0</v>
      </c>
      <c r="Q307">
        <v>0</v>
      </c>
      <c r="R307">
        <v>0</v>
      </c>
    </row>
    <row r="308" spans="1:18" x14ac:dyDescent="0.25">
      <c r="A308" t="s">
        <v>698</v>
      </c>
      <c r="B308" t="s">
        <v>101</v>
      </c>
      <c r="C308" t="s">
        <v>156</v>
      </c>
      <c r="D308">
        <v>22</v>
      </c>
      <c r="E308" s="66">
        <v>5.6363636363636367</v>
      </c>
      <c r="F308">
        <v>124</v>
      </c>
      <c r="G308" s="66">
        <v>5.7954545454545459</v>
      </c>
      <c r="H308">
        <v>127.5</v>
      </c>
      <c r="I308">
        <v>1</v>
      </c>
      <c r="J308">
        <v>0</v>
      </c>
      <c r="K308">
        <v>0</v>
      </c>
      <c r="L308">
        <v>2</v>
      </c>
      <c r="M308">
        <v>3</v>
      </c>
      <c r="N308">
        <v>0</v>
      </c>
      <c r="O308">
        <v>0</v>
      </c>
      <c r="P308">
        <v>0</v>
      </c>
      <c r="Q308">
        <v>0</v>
      </c>
      <c r="R308">
        <v>0</v>
      </c>
    </row>
    <row r="309" spans="1:18" x14ac:dyDescent="0.25">
      <c r="A309" t="s">
        <v>654</v>
      </c>
      <c r="B309" t="s">
        <v>101</v>
      </c>
      <c r="C309" t="s">
        <v>171</v>
      </c>
      <c r="D309">
        <v>22</v>
      </c>
      <c r="E309" s="66">
        <v>5.4545454545454541</v>
      </c>
      <c r="F309">
        <v>120</v>
      </c>
      <c r="G309" s="66">
        <v>5.4318181818181817</v>
      </c>
      <c r="H309">
        <v>119.5</v>
      </c>
      <c r="I309">
        <v>0</v>
      </c>
      <c r="J309">
        <v>0</v>
      </c>
      <c r="K309">
        <v>0</v>
      </c>
      <c r="L309">
        <v>1</v>
      </c>
      <c r="M309">
        <v>1</v>
      </c>
      <c r="N309">
        <v>1</v>
      </c>
      <c r="O309">
        <v>0</v>
      </c>
      <c r="P309">
        <v>0</v>
      </c>
      <c r="Q309">
        <v>0</v>
      </c>
      <c r="R309">
        <v>0</v>
      </c>
    </row>
    <row r="310" spans="1:18" x14ac:dyDescent="0.25">
      <c r="A310" t="s">
        <v>494</v>
      </c>
      <c r="B310" t="s">
        <v>107</v>
      </c>
      <c r="C310" t="s">
        <v>154</v>
      </c>
      <c r="D310">
        <v>37</v>
      </c>
      <c r="E310" s="66">
        <v>6.3108108108108105</v>
      </c>
      <c r="F310">
        <v>233.5</v>
      </c>
      <c r="G310" s="66">
        <v>7.3513513513513518</v>
      </c>
      <c r="H310">
        <v>272</v>
      </c>
      <c r="I310">
        <v>12</v>
      </c>
      <c r="J310">
        <v>0</v>
      </c>
      <c r="K310">
        <v>0</v>
      </c>
      <c r="L310">
        <v>5</v>
      </c>
      <c r="M310">
        <v>3</v>
      </c>
      <c r="N310">
        <v>1</v>
      </c>
      <c r="O310">
        <v>6</v>
      </c>
      <c r="P310">
        <v>0</v>
      </c>
      <c r="Q310">
        <v>0</v>
      </c>
      <c r="R310">
        <v>0</v>
      </c>
    </row>
    <row r="311" spans="1:18" x14ac:dyDescent="0.25">
      <c r="A311" t="s">
        <v>709</v>
      </c>
      <c r="B311" t="s">
        <v>101</v>
      </c>
      <c r="C311" t="s">
        <v>151</v>
      </c>
      <c r="D311">
        <v>30</v>
      </c>
      <c r="E311" s="66">
        <v>6.2666666666666666</v>
      </c>
      <c r="F311">
        <v>188</v>
      </c>
      <c r="G311" s="66">
        <v>7.4333333333333336</v>
      </c>
      <c r="H311">
        <v>223</v>
      </c>
      <c r="I311">
        <v>11</v>
      </c>
      <c r="J311">
        <v>0</v>
      </c>
      <c r="K311">
        <v>0</v>
      </c>
      <c r="L311">
        <v>4</v>
      </c>
      <c r="M311">
        <v>4</v>
      </c>
      <c r="N311">
        <v>0</v>
      </c>
      <c r="O311">
        <v>2</v>
      </c>
      <c r="P311">
        <v>0</v>
      </c>
      <c r="Q311">
        <v>0</v>
      </c>
      <c r="R311">
        <v>0</v>
      </c>
    </row>
    <row r="312" spans="1:18" x14ac:dyDescent="0.25">
      <c r="A312" t="s">
        <v>532</v>
      </c>
      <c r="B312" t="s">
        <v>107</v>
      </c>
      <c r="C312" t="s">
        <v>159</v>
      </c>
      <c r="D312">
        <v>30</v>
      </c>
      <c r="E312" s="66">
        <v>6.2</v>
      </c>
      <c r="F312">
        <v>186</v>
      </c>
      <c r="G312" s="66">
        <v>6.9</v>
      </c>
      <c r="H312">
        <v>207</v>
      </c>
      <c r="I312">
        <v>6</v>
      </c>
      <c r="J312">
        <v>0</v>
      </c>
      <c r="K312">
        <v>0</v>
      </c>
      <c r="L312">
        <v>5</v>
      </c>
      <c r="M312">
        <v>4</v>
      </c>
      <c r="N312">
        <v>0</v>
      </c>
      <c r="O312">
        <v>0</v>
      </c>
      <c r="P312">
        <v>0</v>
      </c>
      <c r="Q312">
        <v>0</v>
      </c>
      <c r="R312">
        <v>0</v>
      </c>
    </row>
    <row r="313" spans="1:18" x14ac:dyDescent="0.25">
      <c r="A313" t="s">
        <v>482</v>
      </c>
      <c r="B313" t="s">
        <v>107</v>
      </c>
      <c r="C313" t="s">
        <v>246</v>
      </c>
      <c r="D313">
        <v>30</v>
      </c>
      <c r="E313" s="66">
        <v>5.85</v>
      </c>
      <c r="F313">
        <v>175.5</v>
      </c>
      <c r="G313" s="66">
        <v>6.05</v>
      </c>
      <c r="H313">
        <v>181.5</v>
      </c>
      <c r="I313">
        <v>2</v>
      </c>
      <c r="J313">
        <v>0</v>
      </c>
      <c r="K313">
        <v>0</v>
      </c>
      <c r="L313">
        <v>2</v>
      </c>
      <c r="M313">
        <v>4</v>
      </c>
      <c r="N313">
        <v>0</v>
      </c>
      <c r="O313">
        <v>0</v>
      </c>
      <c r="P313">
        <v>0</v>
      </c>
      <c r="Q313">
        <v>0</v>
      </c>
      <c r="R313">
        <v>0</v>
      </c>
    </row>
    <row r="314" spans="1:18" x14ac:dyDescent="0.25">
      <c r="A314" t="s">
        <v>271</v>
      </c>
      <c r="B314" t="s">
        <v>102</v>
      </c>
      <c r="C314" t="s">
        <v>156</v>
      </c>
      <c r="D314">
        <v>30</v>
      </c>
      <c r="E314" s="66">
        <v>5.8166666666666664</v>
      </c>
      <c r="F314">
        <v>174.5</v>
      </c>
      <c r="G314" s="66">
        <v>6.083333333333333</v>
      </c>
      <c r="H314">
        <v>182.5</v>
      </c>
      <c r="I314">
        <v>3</v>
      </c>
      <c r="J314">
        <v>0</v>
      </c>
      <c r="K314">
        <v>0</v>
      </c>
      <c r="L314">
        <v>1</v>
      </c>
      <c r="M314">
        <v>4</v>
      </c>
      <c r="N314">
        <v>0</v>
      </c>
      <c r="O314">
        <v>0</v>
      </c>
      <c r="P314">
        <v>0</v>
      </c>
      <c r="Q314">
        <v>0</v>
      </c>
      <c r="R314">
        <v>0</v>
      </c>
    </row>
    <row r="315" spans="1:18" x14ac:dyDescent="0.25">
      <c r="A315" t="s">
        <v>391</v>
      </c>
      <c r="B315" t="s">
        <v>102</v>
      </c>
      <c r="C315" t="s">
        <v>157</v>
      </c>
      <c r="D315">
        <v>15</v>
      </c>
      <c r="E315" s="66">
        <v>5.5333333333333332</v>
      </c>
      <c r="F315">
        <v>83</v>
      </c>
      <c r="G315" s="66">
        <v>5.4666666666666668</v>
      </c>
      <c r="H315">
        <v>82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</row>
    <row r="316" spans="1:18" x14ac:dyDescent="0.25">
      <c r="A316" t="s">
        <v>713</v>
      </c>
      <c r="B316" t="s">
        <v>101</v>
      </c>
      <c r="C316" t="s">
        <v>157</v>
      </c>
      <c r="D316">
        <v>23</v>
      </c>
      <c r="E316" s="66">
        <v>5.6739130434782608</v>
      </c>
      <c r="F316">
        <v>130.5</v>
      </c>
      <c r="G316" s="66">
        <v>6.1739130434782608</v>
      </c>
      <c r="H316">
        <v>142</v>
      </c>
      <c r="I316">
        <v>4</v>
      </c>
      <c r="J316">
        <v>0</v>
      </c>
      <c r="K316">
        <v>0</v>
      </c>
      <c r="L316">
        <v>1</v>
      </c>
      <c r="M316">
        <v>3</v>
      </c>
      <c r="N316">
        <v>0</v>
      </c>
      <c r="O316">
        <v>2</v>
      </c>
      <c r="P316">
        <v>0</v>
      </c>
      <c r="Q316">
        <v>0</v>
      </c>
      <c r="R316">
        <v>0</v>
      </c>
    </row>
    <row r="317" spans="1:18" x14ac:dyDescent="0.25">
      <c r="A317" t="s">
        <v>625</v>
      </c>
      <c r="B317" t="s">
        <v>107</v>
      </c>
      <c r="C317" t="s">
        <v>152</v>
      </c>
      <c r="D317">
        <v>23</v>
      </c>
      <c r="E317" s="66">
        <v>5.9130434782608692</v>
      </c>
      <c r="F317">
        <v>136</v>
      </c>
      <c r="G317" s="66">
        <v>6.5434782608695654</v>
      </c>
      <c r="H317">
        <v>150.5</v>
      </c>
      <c r="I317">
        <v>5</v>
      </c>
      <c r="J317">
        <v>0</v>
      </c>
      <c r="K317">
        <v>0</v>
      </c>
      <c r="L317">
        <v>1</v>
      </c>
      <c r="M317">
        <v>3</v>
      </c>
      <c r="N317">
        <v>0</v>
      </c>
      <c r="O317">
        <v>0</v>
      </c>
      <c r="P317">
        <v>0</v>
      </c>
      <c r="Q317">
        <v>0</v>
      </c>
      <c r="R317">
        <v>0</v>
      </c>
    </row>
    <row r="318" spans="1:18" x14ac:dyDescent="0.25">
      <c r="A318" t="s">
        <v>392</v>
      </c>
      <c r="B318" t="s">
        <v>102</v>
      </c>
      <c r="C318" t="s">
        <v>162</v>
      </c>
      <c r="D318">
        <v>31</v>
      </c>
      <c r="E318" s="66">
        <v>5.67741935483871</v>
      </c>
      <c r="F318">
        <v>176</v>
      </c>
      <c r="G318" s="66">
        <v>5.709677419354839</v>
      </c>
      <c r="H318">
        <v>177</v>
      </c>
      <c r="I318">
        <v>1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</row>
    <row r="319" spans="1:18" x14ac:dyDescent="0.25">
      <c r="A319" t="s">
        <v>621</v>
      </c>
      <c r="B319" t="s">
        <v>107</v>
      </c>
      <c r="C319" t="s">
        <v>217</v>
      </c>
      <c r="D319">
        <v>32</v>
      </c>
      <c r="E319" s="66">
        <v>6.28125</v>
      </c>
      <c r="F319">
        <v>201</v>
      </c>
      <c r="G319" s="66">
        <v>7.03125</v>
      </c>
      <c r="H319">
        <v>225</v>
      </c>
      <c r="I319">
        <v>6</v>
      </c>
      <c r="J319">
        <v>0</v>
      </c>
      <c r="K319">
        <v>0</v>
      </c>
      <c r="L319">
        <v>8</v>
      </c>
      <c r="M319">
        <v>4</v>
      </c>
      <c r="N319">
        <v>0</v>
      </c>
      <c r="O319">
        <v>0</v>
      </c>
      <c r="P319">
        <v>0</v>
      </c>
      <c r="Q319">
        <v>0</v>
      </c>
      <c r="R319">
        <v>0</v>
      </c>
    </row>
    <row r="320" spans="1:18" x14ac:dyDescent="0.25">
      <c r="A320" t="s">
        <v>493</v>
      </c>
      <c r="B320" t="s">
        <v>107</v>
      </c>
      <c r="C320" t="s">
        <v>148</v>
      </c>
      <c r="D320">
        <v>32</v>
      </c>
      <c r="E320" s="66">
        <v>6.125</v>
      </c>
      <c r="F320">
        <v>196</v>
      </c>
      <c r="G320" s="66">
        <v>6.5</v>
      </c>
      <c r="H320">
        <v>208</v>
      </c>
      <c r="I320">
        <v>4</v>
      </c>
      <c r="J320">
        <v>0</v>
      </c>
      <c r="K320">
        <v>0</v>
      </c>
      <c r="L320">
        <v>2</v>
      </c>
      <c r="M320">
        <v>4</v>
      </c>
      <c r="N320">
        <v>0</v>
      </c>
      <c r="O320">
        <v>0</v>
      </c>
      <c r="P320">
        <v>0</v>
      </c>
      <c r="Q320">
        <v>0</v>
      </c>
      <c r="R320">
        <v>0</v>
      </c>
    </row>
    <row r="321" spans="1:18" x14ac:dyDescent="0.25">
      <c r="A321" t="s">
        <v>397</v>
      </c>
      <c r="B321" t="s">
        <v>102</v>
      </c>
      <c r="C321" t="s">
        <v>169</v>
      </c>
      <c r="D321">
        <v>32</v>
      </c>
      <c r="E321" s="66">
        <v>6.015625</v>
      </c>
      <c r="F321">
        <v>192.5</v>
      </c>
      <c r="G321" s="66">
        <v>6.078125</v>
      </c>
      <c r="H321">
        <v>194.5</v>
      </c>
      <c r="I321">
        <v>1</v>
      </c>
      <c r="J321">
        <v>0</v>
      </c>
      <c r="K321">
        <v>0</v>
      </c>
      <c r="L321">
        <v>1</v>
      </c>
      <c r="M321">
        <v>4</v>
      </c>
      <c r="N321">
        <v>0</v>
      </c>
      <c r="O321">
        <v>0</v>
      </c>
      <c r="P321">
        <v>0</v>
      </c>
      <c r="Q321">
        <v>0</v>
      </c>
      <c r="R321">
        <v>0</v>
      </c>
    </row>
    <row r="322" spans="1:18" x14ac:dyDescent="0.25">
      <c r="A322" t="s">
        <v>723</v>
      </c>
      <c r="B322" t="s">
        <v>101</v>
      </c>
      <c r="C322" t="s">
        <v>151</v>
      </c>
      <c r="D322">
        <v>24</v>
      </c>
      <c r="E322" s="66">
        <v>6</v>
      </c>
      <c r="F322">
        <v>144</v>
      </c>
      <c r="G322" s="66">
        <v>6.8125</v>
      </c>
      <c r="H322">
        <v>163.5</v>
      </c>
      <c r="I322">
        <v>7</v>
      </c>
      <c r="J322">
        <v>0</v>
      </c>
      <c r="K322">
        <v>0</v>
      </c>
      <c r="L322">
        <v>3</v>
      </c>
      <c r="M322">
        <v>3</v>
      </c>
      <c r="N322">
        <v>0</v>
      </c>
      <c r="O322">
        <v>0</v>
      </c>
      <c r="P322">
        <v>1</v>
      </c>
      <c r="Q322">
        <v>0</v>
      </c>
      <c r="R322">
        <v>0</v>
      </c>
    </row>
    <row r="323" spans="1:18" x14ac:dyDescent="0.25">
      <c r="A323" t="s">
        <v>719</v>
      </c>
      <c r="B323" t="s">
        <v>101</v>
      </c>
      <c r="C323" t="s">
        <v>161</v>
      </c>
      <c r="D323">
        <v>16</v>
      </c>
      <c r="E323" s="66">
        <v>5.8125</v>
      </c>
      <c r="F323">
        <v>93</v>
      </c>
      <c r="G323" s="66">
        <v>6.25</v>
      </c>
      <c r="H323">
        <v>100</v>
      </c>
      <c r="I323">
        <v>2</v>
      </c>
      <c r="J323">
        <v>0</v>
      </c>
      <c r="K323">
        <v>0</v>
      </c>
      <c r="L323">
        <v>2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</row>
    <row r="324" spans="1:18" x14ac:dyDescent="0.25">
      <c r="A324" t="s">
        <v>408</v>
      </c>
      <c r="B324" t="s">
        <v>102</v>
      </c>
      <c r="C324" t="s">
        <v>171</v>
      </c>
      <c r="D324">
        <v>16</v>
      </c>
      <c r="E324" s="66">
        <v>5.59375</v>
      </c>
      <c r="F324">
        <v>89.5</v>
      </c>
      <c r="G324" s="66">
        <v>5.59375</v>
      </c>
      <c r="H324">
        <v>89.5</v>
      </c>
      <c r="I324">
        <v>0</v>
      </c>
      <c r="J324">
        <v>0</v>
      </c>
      <c r="K324">
        <v>0</v>
      </c>
      <c r="L324">
        <v>1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</row>
    <row r="325" spans="1:18" x14ac:dyDescent="0.25">
      <c r="A325" t="s">
        <v>492</v>
      </c>
      <c r="B325" t="s">
        <v>107</v>
      </c>
      <c r="C325" t="s">
        <v>155</v>
      </c>
      <c r="D325">
        <v>16</v>
      </c>
      <c r="E325" s="66">
        <v>5.53125</v>
      </c>
      <c r="F325">
        <v>88.5</v>
      </c>
      <c r="G325" s="66">
        <v>5.65625</v>
      </c>
      <c r="H325">
        <v>90.5</v>
      </c>
      <c r="I325">
        <v>1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</row>
    <row r="326" spans="1:18" x14ac:dyDescent="0.25">
      <c r="A326" t="s">
        <v>648</v>
      </c>
      <c r="B326" t="s">
        <v>101</v>
      </c>
      <c r="C326" t="s">
        <v>162</v>
      </c>
      <c r="D326">
        <v>16</v>
      </c>
      <c r="E326" s="66">
        <v>5.28125</v>
      </c>
      <c r="F326">
        <v>84.5</v>
      </c>
      <c r="G326" s="66">
        <v>5.21875</v>
      </c>
      <c r="H326">
        <v>83.5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</row>
    <row r="327" spans="1:18" x14ac:dyDescent="0.25">
      <c r="A327" t="s">
        <v>429</v>
      </c>
      <c r="B327" t="s">
        <v>102</v>
      </c>
      <c r="C327" t="s">
        <v>158</v>
      </c>
      <c r="D327">
        <v>8</v>
      </c>
      <c r="E327" s="66">
        <v>5.625</v>
      </c>
      <c r="F327">
        <v>45</v>
      </c>
      <c r="G327" s="66">
        <v>5.6875</v>
      </c>
      <c r="H327">
        <v>45.5</v>
      </c>
      <c r="I327">
        <v>0</v>
      </c>
      <c r="J327">
        <v>0</v>
      </c>
      <c r="K327">
        <v>0</v>
      </c>
      <c r="L327">
        <v>1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</row>
    <row r="328" spans="1:18" x14ac:dyDescent="0.25">
      <c r="A328" t="s">
        <v>715</v>
      </c>
      <c r="B328" t="s">
        <v>101</v>
      </c>
      <c r="C328" t="s">
        <v>150</v>
      </c>
      <c r="D328">
        <v>8</v>
      </c>
      <c r="E328" s="66">
        <v>5.5</v>
      </c>
      <c r="F328">
        <v>44</v>
      </c>
      <c r="G328" s="66">
        <v>5.5625</v>
      </c>
      <c r="H328">
        <v>44.5</v>
      </c>
      <c r="I328">
        <v>0</v>
      </c>
      <c r="J328">
        <v>0</v>
      </c>
      <c r="K328">
        <v>0</v>
      </c>
      <c r="L328">
        <v>1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</row>
    <row r="329" spans="1:18" x14ac:dyDescent="0.25">
      <c r="A329" t="s">
        <v>316</v>
      </c>
      <c r="B329" t="s">
        <v>102</v>
      </c>
      <c r="C329" t="s">
        <v>158</v>
      </c>
      <c r="D329">
        <v>8</v>
      </c>
      <c r="E329" s="66">
        <v>5.625</v>
      </c>
      <c r="F329">
        <v>45</v>
      </c>
      <c r="G329" s="66">
        <v>5.5625</v>
      </c>
      <c r="H329">
        <v>44.5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</row>
    <row r="330" spans="1:18" x14ac:dyDescent="0.25">
      <c r="A330" t="s">
        <v>678</v>
      </c>
      <c r="B330" t="s">
        <v>101</v>
      </c>
      <c r="C330" t="s">
        <v>246</v>
      </c>
      <c r="D330">
        <v>8</v>
      </c>
      <c r="E330" s="66">
        <v>5.4375</v>
      </c>
      <c r="F330">
        <v>43.5</v>
      </c>
      <c r="G330" s="66">
        <v>5.375</v>
      </c>
      <c r="H330">
        <v>43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</row>
    <row r="331" spans="1:18" x14ac:dyDescent="0.25">
      <c r="A331" t="s">
        <v>694</v>
      </c>
      <c r="B331" t="s">
        <v>101</v>
      </c>
      <c r="C331" t="s">
        <v>217</v>
      </c>
      <c r="D331">
        <v>33</v>
      </c>
      <c r="E331" s="66">
        <v>6.3484848484848486</v>
      </c>
      <c r="F331">
        <v>209.5</v>
      </c>
      <c r="G331" s="66">
        <v>7.1363636363636367</v>
      </c>
      <c r="H331">
        <v>235.5</v>
      </c>
      <c r="I331">
        <v>8</v>
      </c>
      <c r="J331">
        <v>0</v>
      </c>
      <c r="K331">
        <v>0</v>
      </c>
      <c r="L331">
        <v>4</v>
      </c>
      <c r="M331">
        <v>4</v>
      </c>
      <c r="N331">
        <v>0</v>
      </c>
      <c r="O331">
        <v>0</v>
      </c>
      <c r="P331">
        <v>0</v>
      </c>
      <c r="Q331">
        <v>0</v>
      </c>
      <c r="R331">
        <v>0</v>
      </c>
    </row>
    <row r="332" spans="1:18" x14ac:dyDescent="0.25">
      <c r="A332" t="s">
        <v>750</v>
      </c>
      <c r="B332" t="s">
        <v>101</v>
      </c>
      <c r="C332" t="s">
        <v>159</v>
      </c>
      <c r="D332">
        <v>25</v>
      </c>
      <c r="E332" s="66">
        <v>6.5</v>
      </c>
      <c r="F332">
        <v>162.5</v>
      </c>
      <c r="G332" s="66">
        <v>7.48</v>
      </c>
      <c r="H332">
        <v>187</v>
      </c>
      <c r="I332">
        <v>7</v>
      </c>
      <c r="J332">
        <v>0</v>
      </c>
      <c r="K332">
        <v>0</v>
      </c>
      <c r="L332">
        <v>5</v>
      </c>
      <c r="M332">
        <v>3</v>
      </c>
      <c r="N332">
        <v>0</v>
      </c>
      <c r="O332">
        <v>2</v>
      </c>
      <c r="P332">
        <v>0</v>
      </c>
      <c r="Q332">
        <v>0</v>
      </c>
      <c r="R332">
        <v>0</v>
      </c>
    </row>
    <row r="333" spans="1:18" x14ac:dyDescent="0.25">
      <c r="A333" t="s">
        <v>700</v>
      </c>
      <c r="B333" t="s">
        <v>101</v>
      </c>
      <c r="C333" t="s">
        <v>149</v>
      </c>
      <c r="D333">
        <v>25</v>
      </c>
      <c r="E333" s="66">
        <v>5.72</v>
      </c>
      <c r="F333">
        <v>143</v>
      </c>
      <c r="G333" s="66">
        <v>6.06</v>
      </c>
      <c r="H333">
        <v>151.5</v>
      </c>
      <c r="I333">
        <v>3</v>
      </c>
      <c r="J333">
        <v>0</v>
      </c>
      <c r="K333">
        <v>0</v>
      </c>
      <c r="L333">
        <v>1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</row>
    <row r="334" spans="1:18" x14ac:dyDescent="0.25">
      <c r="A334" t="s">
        <v>749</v>
      </c>
      <c r="B334" t="s">
        <v>101</v>
      </c>
      <c r="C334" t="s">
        <v>217</v>
      </c>
      <c r="D334">
        <v>34</v>
      </c>
      <c r="E334" s="66">
        <v>6.6470588235294121</v>
      </c>
      <c r="F334">
        <v>226</v>
      </c>
      <c r="G334" s="66">
        <v>8.5</v>
      </c>
      <c r="H334">
        <v>289</v>
      </c>
      <c r="I334">
        <v>20</v>
      </c>
      <c r="J334">
        <v>0</v>
      </c>
      <c r="K334">
        <v>0</v>
      </c>
      <c r="L334">
        <v>5</v>
      </c>
      <c r="M334">
        <v>4</v>
      </c>
      <c r="N334">
        <v>0</v>
      </c>
      <c r="O334">
        <v>3</v>
      </c>
      <c r="P334">
        <v>0</v>
      </c>
      <c r="Q334">
        <v>0</v>
      </c>
      <c r="R334">
        <v>0</v>
      </c>
    </row>
    <row r="335" spans="1:18" x14ac:dyDescent="0.25">
      <c r="A335" t="s">
        <v>747</v>
      </c>
      <c r="B335" t="s">
        <v>101</v>
      </c>
      <c r="C335" t="s">
        <v>161</v>
      </c>
      <c r="D335">
        <v>34</v>
      </c>
      <c r="E335" s="66">
        <v>6.75</v>
      </c>
      <c r="F335">
        <v>229.5</v>
      </c>
      <c r="G335" s="66">
        <v>8.485294117647058</v>
      </c>
      <c r="H335">
        <v>288.5</v>
      </c>
      <c r="I335">
        <v>19</v>
      </c>
      <c r="J335">
        <v>0</v>
      </c>
      <c r="K335">
        <v>0</v>
      </c>
      <c r="L335">
        <v>4</v>
      </c>
      <c r="M335">
        <v>4</v>
      </c>
      <c r="N335">
        <v>0</v>
      </c>
      <c r="O335">
        <v>1</v>
      </c>
      <c r="P335">
        <v>0</v>
      </c>
      <c r="Q335">
        <v>0</v>
      </c>
      <c r="R335">
        <v>0</v>
      </c>
    </row>
    <row r="336" spans="1:18" x14ac:dyDescent="0.25">
      <c r="A336" t="s">
        <v>515</v>
      </c>
      <c r="B336" t="s">
        <v>107</v>
      </c>
      <c r="C336" t="s">
        <v>217</v>
      </c>
      <c r="D336">
        <v>17</v>
      </c>
      <c r="E336" s="66">
        <v>5.9705882352941178</v>
      </c>
      <c r="F336">
        <v>101.5</v>
      </c>
      <c r="G336" s="66">
        <v>6.1470588235294121</v>
      </c>
      <c r="H336">
        <v>104.5</v>
      </c>
      <c r="I336">
        <v>1</v>
      </c>
      <c r="J336">
        <v>0</v>
      </c>
      <c r="K336">
        <v>0</v>
      </c>
      <c r="L336">
        <v>1</v>
      </c>
      <c r="M336">
        <v>2</v>
      </c>
      <c r="N336">
        <v>0</v>
      </c>
      <c r="O336">
        <v>0</v>
      </c>
      <c r="P336">
        <v>0</v>
      </c>
      <c r="Q336">
        <v>0</v>
      </c>
      <c r="R336">
        <v>0</v>
      </c>
    </row>
    <row r="337" spans="1:18" x14ac:dyDescent="0.25">
      <c r="A337" t="s">
        <v>454</v>
      </c>
      <c r="B337" t="s">
        <v>102</v>
      </c>
      <c r="C337" t="s">
        <v>246</v>
      </c>
      <c r="D337">
        <v>17</v>
      </c>
      <c r="E337" s="66">
        <v>5.4411764705882355</v>
      </c>
      <c r="F337">
        <v>92.5</v>
      </c>
      <c r="G337" s="66">
        <v>5.382352941176471</v>
      </c>
      <c r="H337">
        <v>91.5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0</v>
      </c>
      <c r="Q337">
        <v>0</v>
      </c>
      <c r="R337">
        <v>0</v>
      </c>
    </row>
    <row r="338" spans="1:18" x14ac:dyDescent="0.25">
      <c r="A338" t="s">
        <v>524</v>
      </c>
      <c r="B338" t="s">
        <v>107</v>
      </c>
      <c r="C338" t="s">
        <v>155</v>
      </c>
      <c r="D338">
        <v>17</v>
      </c>
      <c r="E338" s="66">
        <v>5.7941176470588234</v>
      </c>
      <c r="F338">
        <v>98.5</v>
      </c>
      <c r="G338" s="66">
        <v>5.7352941176470589</v>
      </c>
      <c r="H338">
        <v>97.5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0</v>
      </c>
      <c r="O338">
        <v>0</v>
      </c>
      <c r="P338">
        <v>0</v>
      </c>
      <c r="Q338">
        <v>0</v>
      </c>
      <c r="R338">
        <v>0</v>
      </c>
    </row>
    <row r="339" spans="1:18" x14ac:dyDescent="0.25">
      <c r="A339" t="s">
        <v>272</v>
      </c>
      <c r="B339" t="s">
        <v>102</v>
      </c>
      <c r="C339" t="s">
        <v>156</v>
      </c>
      <c r="D339">
        <v>26</v>
      </c>
      <c r="E339" s="66">
        <v>5.8269230769230766</v>
      </c>
      <c r="F339">
        <v>151.5</v>
      </c>
      <c r="G339" s="66">
        <v>6.0384615384615383</v>
      </c>
      <c r="H339">
        <v>157</v>
      </c>
      <c r="I339">
        <v>2</v>
      </c>
      <c r="J339">
        <v>0</v>
      </c>
      <c r="K339">
        <v>0</v>
      </c>
      <c r="L339">
        <v>1</v>
      </c>
      <c r="M339">
        <v>3</v>
      </c>
      <c r="N339">
        <v>0</v>
      </c>
      <c r="O339">
        <v>0</v>
      </c>
      <c r="P339">
        <v>0</v>
      </c>
      <c r="Q339">
        <v>0</v>
      </c>
      <c r="R339">
        <v>0</v>
      </c>
    </row>
    <row r="340" spans="1:18" x14ac:dyDescent="0.25">
      <c r="A340" t="s">
        <v>279</v>
      </c>
      <c r="B340" t="s">
        <v>102</v>
      </c>
      <c r="C340" t="s">
        <v>161</v>
      </c>
      <c r="D340">
        <v>26</v>
      </c>
      <c r="E340" s="66">
        <v>6.3461538461538458</v>
      </c>
      <c r="F340">
        <v>165</v>
      </c>
      <c r="G340" s="66">
        <v>6.2115384615384617</v>
      </c>
      <c r="H340">
        <v>161.5</v>
      </c>
      <c r="I340">
        <v>0</v>
      </c>
      <c r="J340">
        <v>0</v>
      </c>
      <c r="K340">
        <v>1</v>
      </c>
      <c r="L340">
        <v>0</v>
      </c>
      <c r="M340">
        <v>3</v>
      </c>
      <c r="N340">
        <v>0</v>
      </c>
      <c r="O340">
        <v>0</v>
      </c>
      <c r="P340">
        <v>0</v>
      </c>
      <c r="Q340">
        <v>0</v>
      </c>
      <c r="R340">
        <v>0</v>
      </c>
    </row>
    <row r="341" spans="1:18" x14ac:dyDescent="0.25">
      <c r="A341" t="s">
        <v>221</v>
      </c>
      <c r="B341" t="s">
        <v>210</v>
      </c>
      <c r="C341" t="s">
        <v>171</v>
      </c>
      <c r="D341">
        <v>35</v>
      </c>
      <c r="E341" s="66">
        <v>5.9571428571428573</v>
      </c>
      <c r="F341">
        <v>208.5</v>
      </c>
      <c r="G341" s="66">
        <v>3.8714285714285714</v>
      </c>
      <c r="H341">
        <v>135.5</v>
      </c>
      <c r="I341">
        <v>0</v>
      </c>
      <c r="J341">
        <v>69</v>
      </c>
      <c r="K341">
        <v>1</v>
      </c>
      <c r="L341">
        <v>0</v>
      </c>
      <c r="M341">
        <v>4</v>
      </c>
      <c r="N341">
        <v>0</v>
      </c>
      <c r="O341">
        <v>0</v>
      </c>
      <c r="P341">
        <v>0</v>
      </c>
      <c r="Q341">
        <v>5</v>
      </c>
      <c r="R341">
        <v>0</v>
      </c>
    </row>
    <row r="342" spans="1:18" x14ac:dyDescent="0.25">
      <c r="A342" t="s">
        <v>614</v>
      </c>
      <c r="B342" t="s">
        <v>107</v>
      </c>
      <c r="C342" t="s">
        <v>161</v>
      </c>
      <c r="D342">
        <v>36</v>
      </c>
      <c r="E342" s="66">
        <v>6.4861111111111107</v>
      </c>
      <c r="F342">
        <v>233.5</v>
      </c>
      <c r="G342" s="66">
        <v>7.1805555555555554</v>
      </c>
      <c r="H342">
        <v>258.5</v>
      </c>
      <c r="I342">
        <v>7</v>
      </c>
      <c r="J342">
        <v>0</v>
      </c>
      <c r="K342">
        <v>0</v>
      </c>
      <c r="L342">
        <v>6</v>
      </c>
      <c r="M342">
        <v>4</v>
      </c>
      <c r="N342">
        <v>0</v>
      </c>
      <c r="O342">
        <v>0</v>
      </c>
      <c r="P342">
        <v>0</v>
      </c>
      <c r="Q342">
        <v>0</v>
      </c>
      <c r="R342">
        <v>0</v>
      </c>
    </row>
    <row r="343" spans="1:18" x14ac:dyDescent="0.25">
      <c r="A343" t="s">
        <v>385</v>
      </c>
      <c r="B343" t="s">
        <v>102</v>
      </c>
      <c r="C343" t="s">
        <v>176</v>
      </c>
      <c r="D343">
        <v>36</v>
      </c>
      <c r="E343" s="66">
        <v>5.9722222222222223</v>
      </c>
      <c r="F343">
        <v>215</v>
      </c>
      <c r="G343" s="66">
        <v>6</v>
      </c>
      <c r="H343">
        <v>216</v>
      </c>
      <c r="I343">
        <v>1</v>
      </c>
      <c r="J343">
        <v>0</v>
      </c>
      <c r="K343">
        <v>0</v>
      </c>
      <c r="L343">
        <v>0</v>
      </c>
      <c r="M343">
        <v>4</v>
      </c>
      <c r="N343">
        <v>0</v>
      </c>
      <c r="O343">
        <v>0</v>
      </c>
      <c r="P343">
        <v>0</v>
      </c>
      <c r="Q343">
        <v>0</v>
      </c>
      <c r="R343">
        <v>0</v>
      </c>
    </row>
    <row r="344" spans="1:18" x14ac:dyDescent="0.25">
      <c r="A344" t="s">
        <v>706</v>
      </c>
      <c r="B344" t="s">
        <v>101</v>
      </c>
      <c r="C344" t="s">
        <v>153</v>
      </c>
      <c r="D344">
        <v>27</v>
      </c>
      <c r="E344" s="66">
        <v>5.3703703703703702</v>
      </c>
      <c r="F344">
        <v>145</v>
      </c>
      <c r="G344" s="66">
        <v>5.9444444444444446</v>
      </c>
      <c r="H344">
        <v>160.5</v>
      </c>
      <c r="I344">
        <v>5</v>
      </c>
      <c r="J344">
        <v>0</v>
      </c>
      <c r="K344">
        <v>0</v>
      </c>
      <c r="L344">
        <v>2</v>
      </c>
      <c r="M344">
        <v>3</v>
      </c>
      <c r="N344">
        <v>0</v>
      </c>
      <c r="O344">
        <v>1</v>
      </c>
      <c r="P344">
        <v>0</v>
      </c>
      <c r="Q344">
        <v>0</v>
      </c>
      <c r="R344">
        <v>0</v>
      </c>
    </row>
    <row r="345" spans="1:18" x14ac:dyDescent="0.25">
      <c r="A345" t="s">
        <v>374</v>
      </c>
      <c r="B345" t="s">
        <v>102</v>
      </c>
      <c r="C345" t="s">
        <v>156</v>
      </c>
      <c r="D345">
        <v>27</v>
      </c>
      <c r="E345" s="66">
        <v>5.9074074074074074</v>
      </c>
      <c r="F345">
        <v>159.5</v>
      </c>
      <c r="G345" s="66">
        <v>5.9259259259259256</v>
      </c>
      <c r="H345">
        <v>160</v>
      </c>
      <c r="I345">
        <v>0</v>
      </c>
      <c r="J345">
        <v>0</v>
      </c>
      <c r="K345">
        <v>0</v>
      </c>
      <c r="L345">
        <v>2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</row>
    <row r="346" spans="1:18" x14ac:dyDescent="0.25">
      <c r="A346" t="s">
        <v>241</v>
      </c>
      <c r="B346" t="s">
        <v>210</v>
      </c>
      <c r="C346" t="s">
        <v>152</v>
      </c>
      <c r="D346">
        <v>36</v>
      </c>
      <c r="E346" s="66">
        <v>6.1805555555555554</v>
      </c>
      <c r="F346">
        <v>222.5</v>
      </c>
      <c r="G346" s="66">
        <v>5.1527777777777777</v>
      </c>
      <c r="H346">
        <v>185.5</v>
      </c>
      <c r="I346">
        <v>0</v>
      </c>
      <c r="J346">
        <v>38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5</v>
      </c>
      <c r="R346">
        <v>1</v>
      </c>
    </row>
    <row r="347" spans="1:18" x14ac:dyDescent="0.25">
      <c r="A347" t="s">
        <v>334</v>
      </c>
      <c r="B347" t="s">
        <v>102</v>
      </c>
      <c r="C347" t="s">
        <v>159</v>
      </c>
      <c r="D347">
        <v>18</v>
      </c>
      <c r="E347" s="66">
        <v>5.916666666666667</v>
      </c>
      <c r="F347">
        <v>106.5</v>
      </c>
      <c r="G347" s="66">
        <v>5.8611111111111107</v>
      </c>
      <c r="H347">
        <v>105.5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</row>
    <row r="348" spans="1:18" x14ac:dyDescent="0.25">
      <c r="A348" t="s">
        <v>353</v>
      </c>
      <c r="B348" t="s">
        <v>102</v>
      </c>
      <c r="C348" t="s">
        <v>149</v>
      </c>
      <c r="D348">
        <v>18</v>
      </c>
      <c r="E348" s="66">
        <v>5.833333333333333</v>
      </c>
      <c r="F348">
        <v>105</v>
      </c>
      <c r="G348" s="66">
        <v>5.9444444444444446</v>
      </c>
      <c r="H348">
        <v>107</v>
      </c>
      <c r="I348">
        <v>1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</row>
    <row r="349" spans="1:18" x14ac:dyDescent="0.25">
      <c r="A349" t="s">
        <v>687</v>
      </c>
      <c r="B349" t="s">
        <v>101</v>
      </c>
      <c r="C349" t="s">
        <v>153</v>
      </c>
      <c r="D349">
        <v>9</v>
      </c>
      <c r="E349" s="66">
        <v>5.7777777777777777</v>
      </c>
      <c r="F349">
        <v>52</v>
      </c>
      <c r="G349" s="66">
        <v>6.833333333333333</v>
      </c>
      <c r="H349">
        <v>61.5</v>
      </c>
      <c r="I349">
        <v>3</v>
      </c>
      <c r="J349">
        <v>0</v>
      </c>
      <c r="K349">
        <v>0</v>
      </c>
      <c r="L349">
        <v>1</v>
      </c>
      <c r="M349">
        <v>1</v>
      </c>
      <c r="N349">
        <v>0</v>
      </c>
      <c r="O349">
        <v>1</v>
      </c>
      <c r="P349">
        <v>0</v>
      </c>
      <c r="Q349">
        <v>0</v>
      </c>
      <c r="R349">
        <v>0</v>
      </c>
    </row>
    <row r="350" spans="1:18" x14ac:dyDescent="0.25">
      <c r="A350" t="s">
        <v>668</v>
      </c>
      <c r="B350" t="s">
        <v>101</v>
      </c>
      <c r="C350" t="s">
        <v>162</v>
      </c>
      <c r="D350">
        <v>27</v>
      </c>
      <c r="E350" s="66">
        <v>5.6296296296296298</v>
      </c>
      <c r="F350">
        <v>152</v>
      </c>
      <c r="G350" s="66">
        <v>6.0925925925925926</v>
      </c>
      <c r="H350">
        <v>164.5</v>
      </c>
      <c r="I350">
        <v>4</v>
      </c>
      <c r="J350">
        <v>0</v>
      </c>
      <c r="K350">
        <v>0</v>
      </c>
      <c r="L350">
        <v>2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</row>
    <row r="351" spans="1:18" x14ac:dyDescent="0.25">
      <c r="A351" t="s">
        <v>344</v>
      </c>
      <c r="B351" t="s">
        <v>102</v>
      </c>
      <c r="C351" t="s">
        <v>156</v>
      </c>
      <c r="D351">
        <v>9</v>
      </c>
      <c r="E351" s="66">
        <v>5.7777777777777777</v>
      </c>
      <c r="F351">
        <v>52</v>
      </c>
      <c r="G351" s="66">
        <v>5.7222222222222223</v>
      </c>
      <c r="H351">
        <v>51.5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</row>
    <row r="352" spans="1:18" x14ac:dyDescent="0.25">
      <c r="A352" t="s">
        <v>348</v>
      </c>
      <c r="B352" t="s">
        <v>102</v>
      </c>
      <c r="C352" t="s">
        <v>171</v>
      </c>
      <c r="D352">
        <v>9</v>
      </c>
      <c r="E352" s="66">
        <v>5.3888888888888893</v>
      </c>
      <c r="F352">
        <v>48.5</v>
      </c>
      <c r="G352" s="66">
        <v>5.333333333333333</v>
      </c>
      <c r="H352">
        <v>48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</row>
    <row r="353" spans="1:18" x14ac:dyDescent="0.25">
      <c r="A353" t="s">
        <v>452</v>
      </c>
      <c r="B353" t="s">
        <v>102</v>
      </c>
      <c r="C353" t="s">
        <v>150</v>
      </c>
      <c r="D353">
        <v>9</v>
      </c>
      <c r="E353" s="66">
        <v>5.7222222222222223</v>
      </c>
      <c r="F353">
        <v>51.5</v>
      </c>
      <c r="G353" s="66">
        <v>5.666666666666667</v>
      </c>
      <c r="H353">
        <v>51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</row>
    <row r="354" spans="1:18" x14ac:dyDescent="0.25">
      <c r="A354" t="s">
        <v>499</v>
      </c>
      <c r="B354" t="s">
        <v>107</v>
      </c>
      <c r="C354" t="s">
        <v>176</v>
      </c>
      <c r="D354">
        <v>37</v>
      </c>
      <c r="E354" s="66">
        <v>6.2297297297297298</v>
      </c>
      <c r="F354">
        <v>230.5</v>
      </c>
      <c r="G354" s="66">
        <v>7.3108108108108105</v>
      </c>
      <c r="H354">
        <v>270.5</v>
      </c>
      <c r="I354">
        <v>13</v>
      </c>
      <c r="J354">
        <v>0</v>
      </c>
      <c r="K354">
        <v>0</v>
      </c>
      <c r="L354">
        <v>9</v>
      </c>
      <c r="M354">
        <v>4</v>
      </c>
      <c r="N354">
        <v>0</v>
      </c>
      <c r="O354">
        <v>5</v>
      </c>
      <c r="P354">
        <v>2</v>
      </c>
      <c r="Q354">
        <v>0</v>
      </c>
      <c r="R354">
        <v>0</v>
      </c>
    </row>
    <row r="355" spans="1:18" x14ac:dyDescent="0.25">
      <c r="A355" t="s">
        <v>720</v>
      </c>
      <c r="B355" t="s">
        <v>101</v>
      </c>
      <c r="C355" t="s">
        <v>148</v>
      </c>
      <c r="D355">
        <v>37</v>
      </c>
      <c r="E355" s="66">
        <v>6.1756756756756754</v>
      </c>
      <c r="F355">
        <v>228.5</v>
      </c>
      <c r="G355" s="66">
        <v>7.6351351351351351</v>
      </c>
      <c r="H355">
        <v>282.5</v>
      </c>
      <c r="I355">
        <v>17</v>
      </c>
      <c r="J355">
        <v>0</v>
      </c>
      <c r="K355">
        <v>0</v>
      </c>
      <c r="L355">
        <v>5</v>
      </c>
      <c r="M355">
        <v>4</v>
      </c>
      <c r="N355">
        <v>0</v>
      </c>
      <c r="O355">
        <v>0</v>
      </c>
      <c r="P355">
        <v>0</v>
      </c>
      <c r="Q355">
        <v>0</v>
      </c>
      <c r="R355">
        <v>0</v>
      </c>
    </row>
    <row r="356" spans="1:18" x14ac:dyDescent="0.25">
      <c r="A356" t="s">
        <v>290</v>
      </c>
      <c r="B356" t="s">
        <v>102</v>
      </c>
      <c r="C356" t="s">
        <v>154</v>
      </c>
      <c r="D356">
        <v>19</v>
      </c>
      <c r="E356" s="66">
        <v>6.0526315789473681</v>
      </c>
      <c r="F356">
        <v>115</v>
      </c>
      <c r="G356" s="66">
        <v>6.1578947368421053</v>
      </c>
      <c r="H356">
        <v>117</v>
      </c>
      <c r="I356">
        <v>1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</row>
    <row r="357" spans="1:18" x14ac:dyDescent="0.25">
      <c r="A357" t="s">
        <v>383</v>
      </c>
      <c r="B357" t="s">
        <v>102</v>
      </c>
      <c r="C357" t="s">
        <v>149</v>
      </c>
      <c r="D357">
        <v>19</v>
      </c>
      <c r="E357" s="66">
        <v>5.4736842105263159</v>
      </c>
      <c r="F357">
        <v>104</v>
      </c>
      <c r="G357" s="66">
        <v>5.7368421052631575</v>
      </c>
      <c r="H357">
        <v>109</v>
      </c>
      <c r="I357">
        <v>2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</row>
    <row r="358" spans="1:18" x14ac:dyDescent="0.25">
      <c r="A358" t="s">
        <v>490</v>
      </c>
      <c r="B358" t="s">
        <v>107</v>
      </c>
      <c r="C358" t="s">
        <v>246</v>
      </c>
      <c r="D358">
        <v>19</v>
      </c>
      <c r="E358" s="66">
        <v>5.7894736842105265</v>
      </c>
      <c r="F358">
        <v>110</v>
      </c>
      <c r="G358" s="66">
        <v>6.0526315789473681</v>
      </c>
      <c r="H358">
        <v>115</v>
      </c>
      <c r="I358">
        <v>2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</row>
    <row r="359" spans="1:18" x14ac:dyDescent="0.25">
      <c r="A359" t="s">
        <v>496</v>
      </c>
      <c r="B359" t="s">
        <v>107</v>
      </c>
      <c r="C359" t="s">
        <v>149</v>
      </c>
      <c r="D359">
        <v>29</v>
      </c>
      <c r="E359" s="66">
        <v>5.6551724137931032</v>
      </c>
      <c r="F359">
        <v>164</v>
      </c>
      <c r="G359" s="66">
        <v>5.9827586206896548</v>
      </c>
      <c r="H359">
        <v>173.5</v>
      </c>
      <c r="I359">
        <v>3</v>
      </c>
      <c r="J359">
        <v>0</v>
      </c>
      <c r="K359">
        <v>0</v>
      </c>
      <c r="L359">
        <v>2</v>
      </c>
      <c r="M359">
        <v>3</v>
      </c>
      <c r="N359">
        <v>0</v>
      </c>
      <c r="O359">
        <v>0</v>
      </c>
      <c r="P359">
        <v>0</v>
      </c>
      <c r="Q359">
        <v>0</v>
      </c>
      <c r="R359">
        <v>0</v>
      </c>
    </row>
    <row r="360" spans="1:18" x14ac:dyDescent="0.25">
      <c r="A360" t="s">
        <v>556</v>
      </c>
      <c r="B360" t="s">
        <v>107</v>
      </c>
      <c r="C360" t="s">
        <v>149</v>
      </c>
      <c r="D360">
        <v>29</v>
      </c>
      <c r="E360" s="66">
        <v>5.931034482758621</v>
      </c>
      <c r="F360">
        <v>172</v>
      </c>
      <c r="G360" s="66">
        <v>6.2241379310344831</v>
      </c>
      <c r="H360">
        <v>180.5</v>
      </c>
      <c r="I360">
        <v>3</v>
      </c>
      <c r="J360">
        <v>0</v>
      </c>
      <c r="K360">
        <v>0</v>
      </c>
      <c r="L360">
        <v>1</v>
      </c>
      <c r="M360">
        <v>3</v>
      </c>
      <c r="N360">
        <v>0</v>
      </c>
      <c r="O360">
        <v>0</v>
      </c>
      <c r="P360">
        <v>0</v>
      </c>
      <c r="Q360">
        <v>0</v>
      </c>
      <c r="R360">
        <v>0</v>
      </c>
    </row>
    <row r="361" spans="1:18" x14ac:dyDescent="0.25">
      <c r="A361" t="s">
        <v>589</v>
      </c>
      <c r="B361" t="s">
        <v>107</v>
      </c>
      <c r="C361" t="s">
        <v>154</v>
      </c>
      <c r="D361">
        <v>10</v>
      </c>
      <c r="E361" s="66">
        <v>6</v>
      </c>
      <c r="F361">
        <v>60</v>
      </c>
      <c r="G361" s="66">
        <v>6.95</v>
      </c>
      <c r="H361">
        <v>69.5</v>
      </c>
      <c r="I361">
        <v>4</v>
      </c>
      <c r="J361">
        <v>0</v>
      </c>
      <c r="K361">
        <v>0</v>
      </c>
      <c r="L361">
        <v>1</v>
      </c>
      <c r="M361">
        <v>1</v>
      </c>
      <c r="N361">
        <v>0</v>
      </c>
      <c r="O361">
        <v>0</v>
      </c>
      <c r="P361">
        <v>1</v>
      </c>
      <c r="Q361">
        <v>0</v>
      </c>
      <c r="R361">
        <v>0</v>
      </c>
    </row>
    <row r="362" spans="1:18" x14ac:dyDescent="0.25">
      <c r="A362" t="s">
        <v>275</v>
      </c>
      <c r="B362" t="s">
        <v>102</v>
      </c>
      <c r="C362" t="s">
        <v>151</v>
      </c>
      <c r="D362">
        <v>10</v>
      </c>
      <c r="E362" s="66">
        <v>5.6</v>
      </c>
      <c r="F362">
        <v>56</v>
      </c>
      <c r="G362" s="66">
        <v>5.55</v>
      </c>
      <c r="H362">
        <v>55.5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</row>
    <row r="363" spans="1:18" x14ac:dyDescent="0.25">
      <c r="A363" t="s">
        <v>604</v>
      </c>
      <c r="B363" t="s">
        <v>107</v>
      </c>
      <c r="C363" t="s">
        <v>161</v>
      </c>
      <c r="D363">
        <v>10</v>
      </c>
      <c r="E363" s="66">
        <v>5.65</v>
      </c>
      <c r="F363">
        <v>56.5</v>
      </c>
      <c r="G363" s="66">
        <v>5.9</v>
      </c>
      <c r="H363">
        <v>59</v>
      </c>
      <c r="I363">
        <v>1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</row>
    <row r="364" spans="1:18" x14ac:dyDescent="0.25">
      <c r="A364" t="s">
        <v>528</v>
      </c>
      <c r="B364" t="s">
        <v>107</v>
      </c>
      <c r="C364" t="s">
        <v>154</v>
      </c>
      <c r="D364">
        <v>10</v>
      </c>
      <c r="E364" s="66">
        <v>5.65</v>
      </c>
      <c r="F364">
        <v>56.5</v>
      </c>
      <c r="G364" s="66">
        <v>5.6</v>
      </c>
      <c r="H364">
        <v>56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</row>
    <row r="365" spans="1:18" x14ac:dyDescent="0.25">
      <c r="A365" t="s">
        <v>735</v>
      </c>
      <c r="B365" t="s">
        <v>101</v>
      </c>
      <c r="C365" t="s">
        <v>161</v>
      </c>
      <c r="D365">
        <v>10</v>
      </c>
      <c r="E365" s="66">
        <v>6.05</v>
      </c>
      <c r="F365">
        <v>60.5</v>
      </c>
      <c r="G365" s="66">
        <v>6.3</v>
      </c>
      <c r="H365">
        <v>63</v>
      </c>
      <c r="I365">
        <v>1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</row>
    <row r="366" spans="1:18" x14ac:dyDescent="0.25">
      <c r="A366" t="s">
        <v>704</v>
      </c>
      <c r="B366" t="s">
        <v>101</v>
      </c>
      <c r="C366" t="s">
        <v>246</v>
      </c>
      <c r="D366">
        <v>10</v>
      </c>
      <c r="E366" s="66">
        <v>5.65</v>
      </c>
      <c r="F366">
        <v>56.5</v>
      </c>
      <c r="G366" s="66">
        <v>5.6</v>
      </c>
      <c r="H366">
        <v>56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</row>
    <row r="367" spans="1:18" x14ac:dyDescent="0.25">
      <c r="A367" t="s">
        <v>359</v>
      </c>
      <c r="B367" t="s">
        <v>102</v>
      </c>
      <c r="C367" t="s">
        <v>148</v>
      </c>
      <c r="D367">
        <v>31</v>
      </c>
      <c r="E367" s="66">
        <v>6.064516129032258</v>
      </c>
      <c r="F367">
        <v>188</v>
      </c>
      <c r="G367" s="66">
        <v>6.435483870967742</v>
      </c>
      <c r="H367">
        <v>199.5</v>
      </c>
      <c r="I367">
        <v>3</v>
      </c>
      <c r="J367">
        <v>0</v>
      </c>
      <c r="K367">
        <v>0</v>
      </c>
      <c r="L367">
        <v>4</v>
      </c>
      <c r="M367">
        <v>3</v>
      </c>
      <c r="N367">
        <v>0</v>
      </c>
      <c r="O367">
        <v>0</v>
      </c>
      <c r="P367">
        <v>0</v>
      </c>
      <c r="Q367">
        <v>0</v>
      </c>
      <c r="R367">
        <v>0</v>
      </c>
    </row>
    <row r="368" spans="1:18" x14ac:dyDescent="0.25">
      <c r="A368" t="s">
        <v>702</v>
      </c>
      <c r="B368" t="s">
        <v>101</v>
      </c>
      <c r="C368" t="s">
        <v>161</v>
      </c>
      <c r="D368">
        <v>32</v>
      </c>
      <c r="E368" s="66">
        <v>6.25</v>
      </c>
      <c r="F368">
        <v>200</v>
      </c>
      <c r="G368" s="66">
        <v>7.765625</v>
      </c>
      <c r="H368">
        <v>248.5</v>
      </c>
      <c r="I368">
        <v>16</v>
      </c>
      <c r="J368">
        <v>0</v>
      </c>
      <c r="K368">
        <v>0</v>
      </c>
      <c r="L368">
        <v>2</v>
      </c>
      <c r="M368">
        <v>3</v>
      </c>
      <c r="N368">
        <v>0</v>
      </c>
      <c r="O368">
        <v>0</v>
      </c>
      <c r="P368">
        <v>0</v>
      </c>
      <c r="Q368">
        <v>0</v>
      </c>
      <c r="R368">
        <v>0</v>
      </c>
    </row>
    <row r="369" spans="1:18" x14ac:dyDescent="0.25">
      <c r="A369" t="s">
        <v>722</v>
      </c>
      <c r="B369" t="s">
        <v>101</v>
      </c>
      <c r="C369" t="s">
        <v>158</v>
      </c>
      <c r="D369">
        <v>33</v>
      </c>
      <c r="E369" s="66">
        <v>5.9848484848484844</v>
      </c>
      <c r="F369">
        <v>197.5</v>
      </c>
      <c r="G369" s="66">
        <v>7.1515151515151514</v>
      </c>
      <c r="H369">
        <v>236</v>
      </c>
      <c r="I369">
        <v>13</v>
      </c>
      <c r="J369">
        <v>0</v>
      </c>
      <c r="K369">
        <v>0</v>
      </c>
      <c r="L369">
        <v>1</v>
      </c>
      <c r="M369">
        <v>3</v>
      </c>
      <c r="N369">
        <v>0</v>
      </c>
      <c r="O369">
        <v>4</v>
      </c>
      <c r="P369">
        <v>0</v>
      </c>
      <c r="Q369">
        <v>0</v>
      </c>
      <c r="R369">
        <v>0</v>
      </c>
    </row>
    <row r="370" spans="1:18" x14ac:dyDescent="0.25">
      <c r="A370" t="s">
        <v>245</v>
      </c>
      <c r="B370" t="s">
        <v>210</v>
      </c>
      <c r="C370" t="s">
        <v>246</v>
      </c>
      <c r="D370">
        <v>33</v>
      </c>
      <c r="E370" s="66">
        <v>6.2575757575757578</v>
      </c>
      <c r="F370">
        <v>206.5</v>
      </c>
      <c r="G370" s="66">
        <v>4.7272727272727275</v>
      </c>
      <c r="H370">
        <v>156</v>
      </c>
      <c r="I370">
        <v>0</v>
      </c>
      <c r="J370">
        <v>55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0</v>
      </c>
      <c r="Q370">
        <v>6</v>
      </c>
      <c r="R370">
        <v>2</v>
      </c>
    </row>
    <row r="371" spans="1:18" x14ac:dyDescent="0.25">
      <c r="A371" t="s">
        <v>448</v>
      </c>
      <c r="B371" t="s">
        <v>102</v>
      </c>
      <c r="C371" t="s">
        <v>156</v>
      </c>
      <c r="D371">
        <v>22</v>
      </c>
      <c r="E371" s="66">
        <v>5.8636363636363633</v>
      </c>
      <c r="F371">
        <v>129</v>
      </c>
      <c r="G371" s="66">
        <v>5.7727272727272725</v>
      </c>
      <c r="H371">
        <v>127</v>
      </c>
      <c r="I371">
        <v>0</v>
      </c>
      <c r="J371">
        <v>0</v>
      </c>
      <c r="K371">
        <v>1</v>
      </c>
      <c r="L371">
        <v>1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</row>
    <row r="372" spans="1:18" x14ac:dyDescent="0.25">
      <c r="A372" t="s">
        <v>639</v>
      </c>
      <c r="B372" t="s">
        <v>107</v>
      </c>
      <c r="C372" t="s">
        <v>153</v>
      </c>
      <c r="D372">
        <v>22</v>
      </c>
      <c r="E372" s="66">
        <v>5.9545454545454541</v>
      </c>
      <c r="F372">
        <v>131</v>
      </c>
      <c r="G372" s="66">
        <v>6.4545454545454541</v>
      </c>
      <c r="H372">
        <v>142</v>
      </c>
      <c r="I372">
        <v>4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</row>
    <row r="373" spans="1:18" x14ac:dyDescent="0.25">
      <c r="A373" t="s">
        <v>743</v>
      </c>
      <c r="B373" t="s">
        <v>101</v>
      </c>
      <c r="C373" t="s">
        <v>169</v>
      </c>
      <c r="D373">
        <v>22</v>
      </c>
      <c r="E373" s="66">
        <v>5.9090909090909092</v>
      </c>
      <c r="F373">
        <v>130</v>
      </c>
      <c r="G373" s="66">
        <v>6.2727272727272725</v>
      </c>
      <c r="H373">
        <v>138</v>
      </c>
      <c r="I373">
        <v>3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</row>
    <row r="374" spans="1:18" x14ac:dyDescent="0.25">
      <c r="A374" t="s">
        <v>472</v>
      </c>
      <c r="B374" t="s">
        <v>107</v>
      </c>
      <c r="C374" t="s">
        <v>159</v>
      </c>
      <c r="D374">
        <v>11</v>
      </c>
      <c r="E374" s="66">
        <v>5.7272727272727275</v>
      </c>
      <c r="F374">
        <v>63</v>
      </c>
      <c r="G374" s="66">
        <v>5.9545454545454541</v>
      </c>
      <c r="H374">
        <v>65.5</v>
      </c>
      <c r="I374">
        <v>1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</row>
    <row r="375" spans="1:18" x14ac:dyDescent="0.25">
      <c r="A375" t="s">
        <v>390</v>
      </c>
      <c r="B375" t="s">
        <v>102</v>
      </c>
      <c r="C375" t="s">
        <v>148</v>
      </c>
      <c r="D375">
        <v>34</v>
      </c>
      <c r="E375" s="66">
        <v>5.9411764705882355</v>
      </c>
      <c r="F375">
        <v>202</v>
      </c>
      <c r="G375" s="66">
        <v>6.4558823529411766</v>
      </c>
      <c r="H375">
        <v>219.5</v>
      </c>
      <c r="I375">
        <v>5</v>
      </c>
      <c r="J375">
        <v>0</v>
      </c>
      <c r="K375">
        <v>0</v>
      </c>
      <c r="L375">
        <v>4</v>
      </c>
      <c r="M375">
        <v>3</v>
      </c>
      <c r="N375">
        <v>0</v>
      </c>
      <c r="O375">
        <v>0</v>
      </c>
      <c r="P375">
        <v>0</v>
      </c>
      <c r="Q375">
        <v>0</v>
      </c>
      <c r="R375">
        <v>0</v>
      </c>
    </row>
    <row r="376" spans="1:18" x14ac:dyDescent="0.25">
      <c r="A376" t="s">
        <v>569</v>
      </c>
      <c r="B376" t="s">
        <v>107</v>
      </c>
      <c r="C376" t="s">
        <v>176</v>
      </c>
      <c r="D376">
        <v>34</v>
      </c>
      <c r="E376" s="66">
        <v>5.9705882352941178</v>
      </c>
      <c r="F376">
        <v>203</v>
      </c>
      <c r="G376" s="66">
        <v>6.2205882352941178</v>
      </c>
      <c r="H376">
        <v>211.5</v>
      </c>
      <c r="I376">
        <v>2</v>
      </c>
      <c r="J376">
        <v>0</v>
      </c>
      <c r="K376">
        <v>0</v>
      </c>
      <c r="L376">
        <v>4</v>
      </c>
      <c r="M376">
        <v>3</v>
      </c>
      <c r="N376">
        <v>0</v>
      </c>
      <c r="O376">
        <v>0</v>
      </c>
      <c r="P376">
        <v>0</v>
      </c>
      <c r="Q376">
        <v>0</v>
      </c>
      <c r="R376">
        <v>0</v>
      </c>
    </row>
    <row r="377" spans="1:18" x14ac:dyDescent="0.25">
      <c r="A377" t="s">
        <v>273</v>
      </c>
      <c r="B377" t="s">
        <v>102</v>
      </c>
      <c r="C377" t="s">
        <v>162</v>
      </c>
      <c r="D377">
        <v>34</v>
      </c>
      <c r="E377" s="66">
        <v>5.6764705882352944</v>
      </c>
      <c r="F377">
        <v>193</v>
      </c>
      <c r="G377" s="66">
        <v>5.632352941176471</v>
      </c>
      <c r="H377">
        <v>191.5</v>
      </c>
      <c r="I377">
        <v>0</v>
      </c>
      <c r="J377">
        <v>0</v>
      </c>
      <c r="K377">
        <v>0</v>
      </c>
      <c r="L377">
        <v>0</v>
      </c>
      <c r="M377">
        <v>3</v>
      </c>
      <c r="N377">
        <v>0</v>
      </c>
      <c r="O377">
        <v>0</v>
      </c>
      <c r="P377">
        <v>0</v>
      </c>
      <c r="Q377">
        <v>0</v>
      </c>
      <c r="R377">
        <v>0</v>
      </c>
    </row>
    <row r="378" spans="1:18" x14ac:dyDescent="0.25">
      <c r="A378" t="s">
        <v>653</v>
      </c>
      <c r="B378" t="s">
        <v>101</v>
      </c>
      <c r="C378" t="s">
        <v>217</v>
      </c>
      <c r="D378">
        <v>23</v>
      </c>
      <c r="E378" s="66">
        <v>6.0434782608695654</v>
      </c>
      <c r="F378">
        <v>139</v>
      </c>
      <c r="G378" s="66">
        <v>6.8695652173913047</v>
      </c>
      <c r="H378">
        <v>158</v>
      </c>
      <c r="I378">
        <v>5</v>
      </c>
      <c r="J378">
        <v>0</v>
      </c>
      <c r="K378">
        <v>0</v>
      </c>
      <c r="L378">
        <v>5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</row>
    <row r="379" spans="1:18" x14ac:dyDescent="0.25">
      <c r="A379" t="s">
        <v>695</v>
      </c>
      <c r="B379" t="s">
        <v>101</v>
      </c>
      <c r="C379" t="s">
        <v>154</v>
      </c>
      <c r="D379">
        <v>23</v>
      </c>
      <c r="E379" s="66">
        <v>6.2826086956521738</v>
      </c>
      <c r="F379">
        <v>144.5</v>
      </c>
      <c r="G379" s="66">
        <v>6.9782608695652177</v>
      </c>
      <c r="H379">
        <v>160.5</v>
      </c>
      <c r="I379">
        <v>5</v>
      </c>
      <c r="J379">
        <v>0</v>
      </c>
      <c r="K379">
        <v>0</v>
      </c>
      <c r="L379">
        <v>2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</row>
    <row r="380" spans="1:18" x14ac:dyDescent="0.25">
      <c r="A380" t="s">
        <v>296</v>
      </c>
      <c r="B380" t="s">
        <v>102</v>
      </c>
      <c r="C380" t="s">
        <v>170</v>
      </c>
      <c r="D380">
        <v>23</v>
      </c>
      <c r="E380" s="66">
        <v>5.8260869565217392</v>
      </c>
      <c r="F380">
        <v>134</v>
      </c>
      <c r="G380" s="66">
        <v>6.1739130434782608</v>
      </c>
      <c r="H380">
        <v>142</v>
      </c>
      <c r="I380">
        <v>3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</row>
    <row r="381" spans="1:18" x14ac:dyDescent="0.25">
      <c r="A381" t="s">
        <v>228</v>
      </c>
      <c r="B381" t="s">
        <v>210</v>
      </c>
      <c r="C381" t="s">
        <v>170</v>
      </c>
      <c r="D381">
        <v>35</v>
      </c>
      <c r="E381" s="66">
        <v>6.2285714285714286</v>
      </c>
      <c r="F381">
        <v>218</v>
      </c>
      <c r="G381" s="66">
        <v>4.9000000000000004</v>
      </c>
      <c r="H381">
        <v>171.5</v>
      </c>
      <c r="I381">
        <v>0</v>
      </c>
      <c r="J381">
        <v>48</v>
      </c>
      <c r="K381">
        <v>0</v>
      </c>
      <c r="L381">
        <v>0</v>
      </c>
      <c r="M381">
        <v>3</v>
      </c>
      <c r="N381">
        <v>0</v>
      </c>
      <c r="O381">
        <v>0</v>
      </c>
      <c r="P381">
        <v>0</v>
      </c>
      <c r="Q381">
        <v>2</v>
      </c>
      <c r="R381">
        <v>1</v>
      </c>
    </row>
    <row r="382" spans="1:18" x14ac:dyDescent="0.25">
      <c r="A382" t="s">
        <v>242</v>
      </c>
      <c r="B382" t="s">
        <v>210</v>
      </c>
      <c r="C382" t="s">
        <v>153</v>
      </c>
      <c r="D382">
        <v>35</v>
      </c>
      <c r="E382" s="66">
        <v>6.2142857142857144</v>
      </c>
      <c r="F382">
        <v>217.5</v>
      </c>
      <c r="G382" s="66">
        <v>5.0857142857142854</v>
      </c>
      <c r="H382">
        <v>178</v>
      </c>
      <c r="I382">
        <v>0</v>
      </c>
      <c r="J382">
        <v>38</v>
      </c>
      <c r="K382">
        <v>0</v>
      </c>
      <c r="L382">
        <v>0</v>
      </c>
      <c r="M382">
        <v>3</v>
      </c>
      <c r="N382">
        <v>0</v>
      </c>
      <c r="O382">
        <v>0</v>
      </c>
      <c r="P382">
        <v>0</v>
      </c>
      <c r="Q382">
        <v>4</v>
      </c>
      <c r="R382">
        <v>0</v>
      </c>
    </row>
    <row r="383" spans="1:18" x14ac:dyDescent="0.25">
      <c r="A383" t="s">
        <v>697</v>
      </c>
      <c r="B383" t="s">
        <v>101</v>
      </c>
      <c r="C383" t="s">
        <v>154</v>
      </c>
      <c r="D383">
        <v>24</v>
      </c>
      <c r="E383" s="66">
        <v>5.791666666666667</v>
      </c>
      <c r="F383">
        <v>139</v>
      </c>
      <c r="G383" s="66">
        <v>6.666666666666667</v>
      </c>
      <c r="H383">
        <v>160</v>
      </c>
      <c r="I383">
        <v>7</v>
      </c>
      <c r="J383">
        <v>0</v>
      </c>
      <c r="K383">
        <v>0</v>
      </c>
      <c r="L383">
        <v>1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</row>
    <row r="384" spans="1:18" x14ac:dyDescent="0.25">
      <c r="A384" t="s">
        <v>484</v>
      </c>
      <c r="B384" t="s">
        <v>107</v>
      </c>
      <c r="C384" t="s">
        <v>169</v>
      </c>
      <c r="D384">
        <v>12</v>
      </c>
      <c r="E384" s="66">
        <v>5.625</v>
      </c>
      <c r="F384">
        <v>67.5</v>
      </c>
      <c r="G384" s="66">
        <v>5.666666666666667</v>
      </c>
      <c r="H384">
        <v>68</v>
      </c>
      <c r="I384">
        <v>0</v>
      </c>
      <c r="J384">
        <v>0</v>
      </c>
      <c r="K384">
        <v>0</v>
      </c>
      <c r="L384">
        <v>1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</row>
    <row r="385" spans="1:18" x14ac:dyDescent="0.25">
      <c r="A385" t="s">
        <v>401</v>
      </c>
      <c r="B385" t="s">
        <v>102</v>
      </c>
      <c r="C385" t="s">
        <v>176</v>
      </c>
      <c r="D385">
        <v>12</v>
      </c>
      <c r="E385" s="66">
        <v>5.458333333333333</v>
      </c>
      <c r="F385">
        <v>65.5</v>
      </c>
      <c r="G385" s="66">
        <v>5.416666666666667</v>
      </c>
      <c r="H385">
        <v>65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</row>
    <row r="386" spans="1:18" x14ac:dyDescent="0.25">
      <c r="A386" t="s">
        <v>670</v>
      </c>
      <c r="B386" t="s">
        <v>101</v>
      </c>
      <c r="C386" t="s">
        <v>170</v>
      </c>
      <c r="D386">
        <v>37</v>
      </c>
      <c r="E386" s="66">
        <v>6.0270270270270272</v>
      </c>
      <c r="F386">
        <v>223</v>
      </c>
      <c r="G386" s="66">
        <v>7.0675675675675675</v>
      </c>
      <c r="H386">
        <v>261.5</v>
      </c>
      <c r="I386">
        <v>13</v>
      </c>
      <c r="J386">
        <v>0</v>
      </c>
      <c r="K386">
        <v>0</v>
      </c>
      <c r="L386">
        <v>4</v>
      </c>
      <c r="M386">
        <v>3</v>
      </c>
      <c r="N386">
        <v>0</v>
      </c>
      <c r="O386">
        <v>2</v>
      </c>
      <c r="P386">
        <v>1</v>
      </c>
      <c r="Q386">
        <v>0</v>
      </c>
      <c r="R386">
        <v>0</v>
      </c>
    </row>
    <row r="387" spans="1:18" x14ac:dyDescent="0.25">
      <c r="A387" t="s">
        <v>247</v>
      </c>
      <c r="B387" t="s">
        <v>210</v>
      </c>
      <c r="C387" t="s">
        <v>156</v>
      </c>
      <c r="D387">
        <v>37</v>
      </c>
      <c r="E387" s="66">
        <v>6.3378378378378377</v>
      </c>
      <c r="F387">
        <v>234.5</v>
      </c>
      <c r="G387" s="66">
        <v>5.1081081081081079</v>
      </c>
      <c r="H387">
        <v>189</v>
      </c>
      <c r="I387">
        <v>0</v>
      </c>
      <c r="J387">
        <v>50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0</v>
      </c>
      <c r="Q387">
        <v>6</v>
      </c>
      <c r="R387">
        <v>2</v>
      </c>
    </row>
    <row r="388" spans="1:18" x14ac:dyDescent="0.25">
      <c r="A388" t="s">
        <v>744</v>
      </c>
      <c r="B388" t="s">
        <v>101</v>
      </c>
      <c r="C388" t="s">
        <v>246</v>
      </c>
      <c r="D388">
        <v>25</v>
      </c>
      <c r="E388" s="66">
        <v>6.12</v>
      </c>
      <c r="F388">
        <v>153</v>
      </c>
      <c r="G388" s="66">
        <v>7.04</v>
      </c>
      <c r="H388">
        <v>176</v>
      </c>
      <c r="I388">
        <v>6</v>
      </c>
      <c r="J388">
        <v>0</v>
      </c>
      <c r="K388">
        <v>0</v>
      </c>
      <c r="L388">
        <v>6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</row>
    <row r="389" spans="1:18" x14ac:dyDescent="0.25">
      <c r="A389" t="s">
        <v>243</v>
      </c>
      <c r="B389" t="s">
        <v>210</v>
      </c>
      <c r="C389" t="s">
        <v>176</v>
      </c>
      <c r="D389">
        <v>38</v>
      </c>
      <c r="E389" s="66">
        <v>6.0789473684210522</v>
      </c>
      <c r="F389">
        <v>231</v>
      </c>
      <c r="G389" s="66">
        <v>4.8815789473684212</v>
      </c>
      <c r="H389">
        <v>185.5</v>
      </c>
      <c r="I389">
        <v>0</v>
      </c>
      <c r="J389">
        <v>47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0</v>
      </c>
      <c r="Q389">
        <v>7</v>
      </c>
      <c r="R389">
        <v>1</v>
      </c>
    </row>
    <row r="390" spans="1:18" x14ac:dyDescent="0.25">
      <c r="A390" t="s">
        <v>613</v>
      </c>
      <c r="B390" t="s">
        <v>107</v>
      </c>
      <c r="C390" t="s">
        <v>149</v>
      </c>
      <c r="D390">
        <v>26</v>
      </c>
      <c r="E390" s="66">
        <v>5.8076923076923075</v>
      </c>
      <c r="F390">
        <v>151</v>
      </c>
      <c r="G390" s="66">
        <v>5.9230769230769234</v>
      </c>
      <c r="H390">
        <v>154</v>
      </c>
      <c r="I390">
        <v>1</v>
      </c>
      <c r="J390">
        <v>0</v>
      </c>
      <c r="K390">
        <v>0</v>
      </c>
      <c r="L390">
        <v>1</v>
      </c>
      <c r="M390">
        <v>2</v>
      </c>
      <c r="N390">
        <v>0</v>
      </c>
      <c r="O390">
        <v>0</v>
      </c>
      <c r="P390">
        <v>0</v>
      </c>
      <c r="Q390">
        <v>0</v>
      </c>
      <c r="R390">
        <v>0</v>
      </c>
    </row>
    <row r="391" spans="1:18" x14ac:dyDescent="0.25">
      <c r="A391" t="s">
        <v>574</v>
      </c>
      <c r="B391" t="s">
        <v>107</v>
      </c>
      <c r="C391" t="s">
        <v>158</v>
      </c>
      <c r="D391">
        <v>13</v>
      </c>
      <c r="E391" s="66">
        <v>6</v>
      </c>
      <c r="F391">
        <v>78</v>
      </c>
      <c r="G391" s="66">
        <v>6.2692307692307692</v>
      </c>
      <c r="H391">
        <v>81.5</v>
      </c>
      <c r="I391">
        <v>1</v>
      </c>
      <c r="J391">
        <v>0</v>
      </c>
      <c r="K391">
        <v>0</v>
      </c>
      <c r="L391">
        <v>1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</row>
    <row r="392" spans="1:18" x14ac:dyDescent="0.25">
      <c r="A392" t="s">
        <v>555</v>
      </c>
      <c r="B392" t="s">
        <v>107</v>
      </c>
      <c r="C392" t="s">
        <v>161</v>
      </c>
      <c r="D392">
        <v>13</v>
      </c>
      <c r="E392" s="66">
        <v>6.0769230769230766</v>
      </c>
      <c r="F392">
        <v>79</v>
      </c>
      <c r="G392" s="66">
        <v>6.115384615384615</v>
      </c>
      <c r="H392">
        <v>79.5</v>
      </c>
      <c r="I392">
        <v>0</v>
      </c>
      <c r="J392">
        <v>0</v>
      </c>
      <c r="K392">
        <v>0</v>
      </c>
      <c r="L392">
        <v>1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</row>
    <row r="393" spans="1:18" x14ac:dyDescent="0.25">
      <c r="A393" t="s">
        <v>418</v>
      </c>
      <c r="B393" t="s">
        <v>102</v>
      </c>
      <c r="C393" t="s">
        <v>151</v>
      </c>
      <c r="D393">
        <v>13</v>
      </c>
      <c r="E393" s="66">
        <v>5.5384615384615383</v>
      </c>
      <c r="F393">
        <v>72</v>
      </c>
      <c r="G393" s="66">
        <v>5.5</v>
      </c>
      <c r="H393">
        <v>71.5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</row>
    <row r="394" spans="1:18" x14ac:dyDescent="0.25">
      <c r="A394" t="s">
        <v>460</v>
      </c>
      <c r="B394" t="s">
        <v>107</v>
      </c>
      <c r="C394" t="s">
        <v>149</v>
      </c>
      <c r="D394">
        <v>13</v>
      </c>
      <c r="E394" s="66">
        <v>5.8076923076923075</v>
      </c>
      <c r="F394">
        <v>75.5</v>
      </c>
      <c r="G394" s="66">
        <v>6</v>
      </c>
      <c r="H394">
        <v>78</v>
      </c>
      <c r="I394">
        <v>1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</row>
    <row r="395" spans="1:18" x14ac:dyDescent="0.25">
      <c r="A395" t="s">
        <v>546</v>
      </c>
      <c r="B395" t="s">
        <v>107</v>
      </c>
      <c r="C395" t="s">
        <v>151</v>
      </c>
      <c r="D395">
        <v>27</v>
      </c>
      <c r="E395" s="66">
        <v>5.8888888888888893</v>
      </c>
      <c r="F395">
        <v>159</v>
      </c>
      <c r="G395" s="66">
        <v>6.6296296296296298</v>
      </c>
      <c r="H395">
        <v>179</v>
      </c>
      <c r="I395">
        <v>7</v>
      </c>
      <c r="J395">
        <v>0</v>
      </c>
      <c r="K395">
        <v>0</v>
      </c>
      <c r="L395">
        <v>3</v>
      </c>
      <c r="M395">
        <v>2</v>
      </c>
      <c r="N395">
        <v>0</v>
      </c>
      <c r="O395">
        <v>0</v>
      </c>
      <c r="P395">
        <v>1</v>
      </c>
      <c r="Q395">
        <v>0</v>
      </c>
      <c r="R395">
        <v>0</v>
      </c>
    </row>
    <row r="396" spans="1:18" x14ac:dyDescent="0.25">
      <c r="A396" t="s">
        <v>618</v>
      </c>
      <c r="B396" t="s">
        <v>107</v>
      </c>
      <c r="C396" t="s">
        <v>169</v>
      </c>
      <c r="D396">
        <v>14</v>
      </c>
      <c r="E396" s="66">
        <v>5.9642857142857144</v>
      </c>
      <c r="F396">
        <v>83.5</v>
      </c>
      <c r="G396" s="66">
        <v>6.3571428571428568</v>
      </c>
      <c r="H396">
        <v>89</v>
      </c>
      <c r="I396">
        <v>2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</row>
    <row r="397" spans="1:18" x14ac:dyDescent="0.25">
      <c r="A397" t="s">
        <v>564</v>
      </c>
      <c r="B397" t="s">
        <v>107</v>
      </c>
      <c r="C397" t="s">
        <v>148</v>
      </c>
      <c r="D397">
        <v>29</v>
      </c>
      <c r="E397" s="66">
        <v>5.8448275862068968</v>
      </c>
      <c r="F397">
        <v>169.5</v>
      </c>
      <c r="G397" s="66">
        <v>5.9137931034482758</v>
      </c>
      <c r="H397">
        <v>171.5</v>
      </c>
      <c r="I397">
        <v>0</v>
      </c>
      <c r="J397">
        <v>0</v>
      </c>
      <c r="K397">
        <v>0</v>
      </c>
      <c r="L397">
        <v>3</v>
      </c>
      <c r="M397">
        <v>2</v>
      </c>
      <c r="N397">
        <v>0</v>
      </c>
      <c r="O397">
        <v>0</v>
      </c>
      <c r="P397">
        <v>0</v>
      </c>
      <c r="Q397">
        <v>0</v>
      </c>
      <c r="R397">
        <v>0</v>
      </c>
    </row>
    <row r="398" spans="1:18" x14ac:dyDescent="0.25">
      <c r="A398" t="s">
        <v>561</v>
      </c>
      <c r="B398" t="s">
        <v>107</v>
      </c>
      <c r="C398" t="s">
        <v>150</v>
      </c>
      <c r="D398">
        <v>30</v>
      </c>
      <c r="E398" s="66">
        <v>6.0166666666666666</v>
      </c>
      <c r="F398">
        <v>180.5</v>
      </c>
      <c r="G398" s="66">
        <v>6.75</v>
      </c>
      <c r="H398">
        <v>202.5</v>
      </c>
      <c r="I398">
        <v>7</v>
      </c>
      <c r="J398">
        <v>0</v>
      </c>
      <c r="K398">
        <v>0</v>
      </c>
      <c r="L398">
        <v>2</v>
      </c>
      <c r="M398">
        <v>2</v>
      </c>
      <c r="N398">
        <v>0</v>
      </c>
      <c r="O398">
        <v>0</v>
      </c>
      <c r="P398">
        <v>0</v>
      </c>
      <c r="Q398">
        <v>0</v>
      </c>
      <c r="R398">
        <v>0</v>
      </c>
    </row>
    <row r="399" spans="1:18" x14ac:dyDescent="0.25">
      <c r="A399" t="s">
        <v>326</v>
      </c>
      <c r="B399" t="s">
        <v>102</v>
      </c>
      <c r="C399" t="s">
        <v>156</v>
      </c>
      <c r="D399">
        <v>15</v>
      </c>
      <c r="E399" s="66">
        <v>5.666666666666667</v>
      </c>
      <c r="F399">
        <v>85</v>
      </c>
      <c r="G399" s="66">
        <v>5.833333333333333</v>
      </c>
      <c r="H399">
        <v>87.5</v>
      </c>
      <c r="I399">
        <v>1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</row>
    <row r="400" spans="1:18" x14ac:dyDescent="0.25">
      <c r="A400" t="s">
        <v>727</v>
      </c>
      <c r="B400" t="s">
        <v>101</v>
      </c>
      <c r="C400" t="s">
        <v>150</v>
      </c>
      <c r="D400">
        <v>15</v>
      </c>
      <c r="E400" s="66">
        <v>6</v>
      </c>
      <c r="F400">
        <v>90</v>
      </c>
      <c r="G400" s="66">
        <v>6.3666666666666663</v>
      </c>
      <c r="H400">
        <v>95.5</v>
      </c>
      <c r="I400">
        <v>2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</row>
    <row r="401" spans="1:18" x14ac:dyDescent="0.25">
      <c r="A401" t="s">
        <v>748</v>
      </c>
      <c r="B401" t="s">
        <v>101</v>
      </c>
      <c r="C401" t="s">
        <v>158</v>
      </c>
      <c r="D401">
        <v>31</v>
      </c>
      <c r="E401" s="66">
        <v>5.790322580645161</v>
      </c>
      <c r="F401">
        <v>179.5</v>
      </c>
      <c r="G401" s="66">
        <v>6.370967741935484</v>
      </c>
      <c r="H401">
        <v>197.5</v>
      </c>
      <c r="I401">
        <v>7</v>
      </c>
      <c r="J401">
        <v>0</v>
      </c>
      <c r="K401">
        <v>0</v>
      </c>
      <c r="L401">
        <v>1</v>
      </c>
      <c r="M401">
        <v>2</v>
      </c>
      <c r="N401">
        <v>0</v>
      </c>
      <c r="O401">
        <v>2</v>
      </c>
      <c r="P401">
        <v>1</v>
      </c>
      <c r="Q401">
        <v>0</v>
      </c>
      <c r="R401">
        <v>0</v>
      </c>
    </row>
    <row r="402" spans="1:18" x14ac:dyDescent="0.25">
      <c r="A402" t="s">
        <v>662</v>
      </c>
      <c r="B402" t="s">
        <v>101</v>
      </c>
      <c r="C402" t="s">
        <v>156</v>
      </c>
      <c r="D402">
        <v>16</v>
      </c>
      <c r="E402" s="66">
        <v>5.5625</v>
      </c>
      <c r="F402">
        <v>89</v>
      </c>
      <c r="G402" s="66">
        <v>5.78125</v>
      </c>
      <c r="H402">
        <v>92.5</v>
      </c>
      <c r="I402">
        <v>3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</row>
    <row r="403" spans="1:18" x14ac:dyDescent="0.25">
      <c r="A403" t="s">
        <v>255</v>
      </c>
      <c r="B403" t="s">
        <v>210</v>
      </c>
      <c r="C403" t="s">
        <v>157</v>
      </c>
      <c r="D403">
        <v>16</v>
      </c>
      <c r="E403" s="66">
        <v>6.3125</v>
      </c>
      <c r="F403">
        <v>101</v>
      </c>
      <c r="G403" s="66">
        <v>4.90625</v>
      </c>
      <c r="H403">
        <v>78.5</v>
      </c>
      <c r="I403">
        <v>0</v>
      </c>
      <c r="J403">
        <v>22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2</v>
      </c>
      <c r="R403">
        <v>0</v>
      </c>
    </row>
    <row r="404" spans="1:18" x14ac:dyDescent="0.25">
      <c r="A404" t="s">
        <v>300</v>
      </c>
      <c r="B404" t="s">
        <v>102</v>
      </c>
      <c r="C404" t="s">
        <v>161</v>
      </c>
      <c r="D404">
        <v>16</v>
      </c>
      <c r="E404" s="66">
        <v>5.96875</v>
      </c>
      <c r="F404">
        <v>95.5</v>
      </c>
      <c r="G404" s="66">
        <v>5.8125</v>
      </c>
      <c r="H404">
        <v>93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</row>
    <row r="405" spans="1:18" x14ac:dyDescent="0.25">
      <c r="A405" t="s">
        <v>443</v>
      </c>
      <c r="B405" t="s">
        <v>102</v>
      </c>
      <c r="C405" t="s">
        <v>159</v>
      </c>
      <c r="D405">
        <v>16</v>
      </c>
      <c r="E405" s="66">
        <v>6.15625</v>
      </c>
      <c r="F405">
        <v>98.5</v>
      </c>
      <c r="G405" s="66">
        <v>6.3125</v>
      </c>
      <c r="H405">
        <v>101</v>
      </c>
      <c r="I405">
        <v>1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</row>
    <row r="406" spans="1:18" x14ac:dyDescent="0.25">
      <c r="A406" t="s">
        <v>445</v>
      </c>
      <c r="B406" t="s">
        <v>102</v>
      </c>
      <c r="C406" t="s">
        <v>171</v>
      </c>
      <c r="D406">
        <v>16</v>
      </c>
      <c r="E406" s="66">
        <v>5.53125</v>
      </c>
      <c r="F406">
        <v>88.5</v>
      </c>
      <c r="G406" s="66">
        <v>5.5</v>
      </c>
      <c r="H406">
        <v>88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</row>
    <row r="407" spans="1:18" x14ac:dyDescent="0.25">
      <c r="A407" t="s">
        <v>683</v>
      </c>
      <c r="B407" t="s">
        <v>101</v>
      </c>
      <c r="C407" t="s">
        <v>159</v>
      </c>
      <c r="D407">
        <v>33</v>
      </c>
      <c r="E407" s="66">
        <v>6.3030303030303028</v>
      </c>
      <c r="F407">
        <v>208</v>
      </c>
      <c r="G407" s="66">
        <v>7.2727272727272725</v>
      </c>
      <c r="H407">
        <v>240</v>
      </c>
      <c r="I407">
        <v>8</v>
      </c>
      <c r="J407">
        <v>0</v>
      </c>
      <c r="K407">
        <v>0</v>
      </c>
      <c r="L407">
        <v>9</v>
      </c>
      <c r="M407">
        <v>2</v>
      </c>
      <c r="N407">
        <v>0</v>
      </c>
      <c r="O407">
        <v>0</v>
      </c>
      <c r="P407">
        <v>0</v>
      </c>
      <c r="Q407">
        <v>0</v>
      </c>
      <c r="R407">
        <v>0</v>
      </c>
    </row>
    <row r="408" spans="1:18" x14ac:dyDescent="0.25">
      <c r="A408" t="s">
        <v>225</v>
      </c>
      <c r="B408" t="s">
        <v>210</v>
      </c>
      <c r="C408" t="s">
        <v>161</v>
      </c>
      <c r="D408">
        <v>33</v>
      </c>
      <c r="E408" s="66">
        <v>6.2878787878787881</v>
      </c>
      <c r="F408">
        <v>207.5</v>
      </c>
      <c r="G408" s="66">
        <v>5.7424242424242422</v>
      </c>
      <c r="H408">
        <v>189.5</v>
      </c>
      <c r="I408">
        <v>0</v>
      </c>
      <c r="J408">
        <v>20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1</v>
      </c>
      <c r="R408">
        <v>1</v>
      </c>
    </row>
    <row r="409" spans="1:18" x14ac:dyDescent="0.25">
      <c r="A409" t="s">
        <v>716</v>
      </c>
      <c r="B409" t="s">
        <v>101</v>
      </c>
      <c r="C409" t="s">
        <v>157</v>
      </c>
      <c r="D409">
        <v>17</v>
      </c>
      <c r="E409" s="66">
        <v>5.8529411764705879</v>
      </c>
      <c r="F409">
        <v>99.5</v>
      </c>
      <c r="G409" s="66">
        <v>6.1764705882352944</v>
      </c>
      <c r="H409">
        <v>105</v>
      </c>
      <c r="I409">
        <v>2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</row>
    <row r="410" spans="1:18" x14ac:dyDescent="0.25">
      <c r="A410" t="s">
        <v>693</v>
      </c>
      <c r="B410" t="s">
        <v>101</v>
      </c>
      <c r="C410" t="s">
        <v>151</v>
      </c>
      <c r="D410">
        <v>35</v>
      </c>
      <c r="E410" s="66">
        <v>5.9428571428571431</v>
      </c>
      <c r="F410">
        <v>208</v>
      </c>
      <c r="G410" s="66">
        <v>6.2571428571428571</v>
      </c>
      <c r="H410">
        <v>219</v>
      </c>
      <c r="I410">
        <v>3</v>
      </c>
      <c r="J410">
        <v>0</v>
      </c>
      <c r="K410">
        <v>0</v>
      </c>
      <c r="L410">
        <v>3</v>
      </c>
      <c r="M410">
        <v>2</v>
      </c>
      <c r="N410">
        <v>0</v>
      </c>
      <c r="O410">
        <v>0</v>
      </c>
      <c r="P410">
        <v>0</v>
      </c>
      <c r="Q410">
        <v>0</v>
      </c>
      <c r="R410">
        <v>0</v>
      </c>
    </row>
    <row r="411" spans="1:18" x14ac:dyDescent="0.25">
      <c r="A411" t="s">
        <v>231</v>
      </c>
      <c r="B411" t="s">
        <v>210</v>
      </c>
      <c r="C411" t="s">
        <v>159</v>
      </c>
      <c r="D411">
        <v>35</v>
      </c>
      <c r="E411" s="66">
        <v>6.128571428571429</v>
      </c>
      <c r="F411">
        <v>214.5</v>
      </c>
      <c r="G411" s="66">
        <v>5.5</v>
      </c>
      <c r="H411">
        <v>192.5</v>
      </c>
      <c r="I411">
        <v>0</v>
      </c>
      <c r="J411">
        <v>21</v>
      </c>
      <c r="K411">
        <v>0</v>
      </c>
      <c r="L411">
        <v>0</v>
      </c>
      <c r="M411">
        <v>2</v>
      </c>
      <c r="N411">
        <v>0</v>
      </c>
      <c r="O411">
        <v>0</v>
      </c>
      <c r="P411">
        <v>0</v>
      </c>
      <c r="Q411">
        <v>2</v>
      </c>
      <c r="R411">
        <v>0</v>
      </c>
    </row>
    <row r="412" spans="1:18" x14ac:dyDescent="0.25">
      <c r="A412" t="s">
        <v>262</v>
      </c>
      <c r="B412" t="s">
        <v>102</v>
      </c>
      <c r="C412" t="s">
        <v>150</v>
      </c>
      <c r="D412">
        <v>18</v>
      </c>
      <c r="E412" s="66">
        <v>5.6388888888888893</v>
      </c>
      <c r="F412">
        <v>101.5</v>
      </c>
      <c r="G412" s="66">
        <v>5.7777777777777777</v>
      </c>
      <c r="H412">
        <v>104</v>
      </c>
      <c r="I412">
        <v>1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</row>
    <row r="413" spans="1:18" x14ac:dyDescent="0.25">
      <c r="A413" t="s">
        <v>237</v>
      </c>
      <c r="B413" t="s">
        <v>210</v>
      </c>
      <c r="C413" t="s">
        <v>148</v>
      </c>
      <c r="D413">
        <v>36</v>
      </c>
      <c r="E413" s="66">
        <v>6.2638888888888893</v>
      </c>
      <c r="F413">
        <v>225.5</v>
      </c>
      <c r="G413" s="66">
        <v>5.5972222222222223</v>
      </c>
      <c r="H413">
        <v>201.5</v>
      </c>
      <c r="I413">
        <v>0</v>
      </c>
      <c r="J413">
        <v>32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3</v>
      </c>
      <c r="R413">
        <v>3</v>
      </c>
    </row>
    <row r="414" spans="1:18" x14ac:dyDescent="0.25">
      <c r="A414" t="s">
        <v>229</v>
      </c>
      <c r="B414" t="s">
        <v>210</v>
      </c>
      <c r="C414" t="s">
        <v>162</v>
      </c>
      <c r="D414">
        <v>37</v>
      </c>
      <c r="E414" s="66">
        <v>5.8783783783783781</v>
      </c>
      <c r="F414">
        <v>217.5</v>
      </c>
      <c r="G414" s="66">
        <v>4.3918918918918921</v>
      </c>
      <c r="H414">
        <v>162.5</v>
      </c>
      <c r="I414">
        <v>0</v>
      </c>
      <c r="J414">
        <v>57</v>
      </c>
      <c r="K414">
        <v>0</v>
      </c>
      <c r="L414">
        <v>0</v>
      </c>
      <c r="M414">
        <v>2</v>
      </c>
      <c r="N414">
        <v>0</v>
      </c>
      <c r="O414">
        <v>0</v>
      </c>
      <c r="P414">
        <v>0</v>
      </c>
      <c r="Q414">
        <v>5</v>
      </c>
      <c r="R414">
        <v>1</v>
      </c>
    </row>
    <row r="415" spans="1:18" x14ac:dyDescent="0.25">
      <c r="A415" t="s">
        <v>550</v>
      </c>
      <c r="B415" t="s">
        <v>107</v>
      </c>
      <c r="C415" t="s">
        <v>155</v>
      </c>
      <c r="D415">
        <v>19</v>
      </c>
      <c r="E415" s="66">
        <v>5.8421052631578947</v>
      </c>
      <c r="F415">
        <v>111</v>
      </c>
      <c r="G415" s="66">
        <v>6.1842105263157894</v>
      </c>
      <c r="H415">
        <v>117.5</v>
      </c>
      <c r="I415">
        <v>2</v>
      </c>
      <c r="J415">
        <v>0</v>
      </c>
      <c r="K415">
        <v>0</v>
      </c>
      <c r="L415">
        <v>1</v>
      </c>
      <c r="M415">
        <v>1</v>
      </c>
      <c r="N415">
        <v>0</v>
      </c>
      <c r="O415">
        <v>1</v>
      </c>
      <c r="P415">
        <v>0</v>
      </c>
      <c r="Q415">
        <v>0</v>
      </c>
      <c r="R415">
        <v>0</v>
      </c>
    </row>
    <row r="416" spans="1:18" x14ac:dyDescent="0.25">
      <c r="A416" t="s">
        <v>708</v>
      </c>
      <c r="B416" t="s">
        <v>101</v>
      </c>
      <c r="C416" t="s">
        <v>176</v>
      </c>
      <c r="D416">
        <v>20</v>
      </c>
      <c r="E416" s="66">
        <v>5.9</v>
      </c>
      <c r="F416">
        <v>118</v>
      </c>
      <c r="G416" s="66">
        <v>6.0250000000000004</v>
      </c>
      <c r="H416">
        <v>120.5</v>
      </c>
      <c r="I416">
        <v>0</v>
      </c>
      <c r="J416">
        <v>0</v>
      </c>
      <c r="K416">
        <v>0</v>
      </c>
      <c r="L416">
        <v>3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</row>
    <row r="417" spans="1:18" x14ac:dyDescent="0.25">
      <c r="A417" t="s">
        <v>540</v>
      </c>
      <c r="B417" t="s">
        <v>107</v>
      </c>
      <c r="C417" t="s">
        <v>154</v>
      </c>
      <c r="D417">
        <v>20</v>
      </c>
      <c r="E417" s="66">
        <v>5.875</v>
      </c>
      <c r="F417">
        <v>117.5</v>
      </c>
      <c r="G417" s="66">
        <v>6.1</v>
      </c>
      <c r="H417">
        <v>122</v>
      </c>
      <c r="I417">
        <v>1</v>
      </c>
      <c r="J417">
        <v>0</v>
      </c>
      <c r="K417">
        <v>0</v>
      </c>
      <c r="L417">
        <v>2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</row>
    <row r="418" spans="1:18" x14ac:dyDescent="0.25">
      <c r="A418" t="s">
        <v>361</v>
      </c>
      <c r="B418" t="s">
        <v>102</v>
      </c>
      <c r="C418" t="s">
        <v>154</v>
      </c>
      <c r="D418">
        <v>20</v>
      </c>
      <c r="E418" s="66">
        <v>5.7750000000000004</v>
      </c>
      <c r="F418">
        <v>115.5</v>
      </c>
      <c r="G418" s="66">
        <v>5.7</v>
      </c>
      <c r="H418">
        <v>114</v>
      </c>
      <c r="I418">
        <v>0</v>
      </c>
      <c r="J418">
        <v>0</v>
      </c>
      <c r="K418">
        <v>1</v>
      </c>
      <c r="L418">
        <v>1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</row>
    <row r="419" spans="1:18" x14ac:dyDescent="0.25">
      <c r="A419" t="s">
        <v>552</v>
      </c>
      <c r="B419" t="s">
        <v>107</v>
      </c>
      <c r="C419" t="s">
        <v>153</v>
      </c>
      <c r="D419">
        <v>20</v>
      </c>
      <c r="E419" s="66">
        <v>5.7750000000000004</v>
      </c>
      <c r="F419">
        <v>115.5</v>
      </c>
      <c r="G419" s="66">
        <v>6.25</v>
      </c>
      <c r="H419">
        <v>125</v>
      </c>
      <c r="I419">
        <v>3</v>
      </c>
      <c r="J419">
        <v>0</v>
      </c>
      <c r="K419">
        <v>0</v>
      </c>
      <c r="L419">
        <v>1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</row>
    <row r="420" spans="1:18" x14ac:dyDescent="0.25">
      <c r="A420" t="s">
        <v>691</v>
      </c>
      <c r="B420" t="s">
        <v>101</v>
      </c>
      <c r="C420" t="s">
        <v>148</v>
      </c>
      <c r="D420">
        <v>20</v>
      </c>
      <c r="E420" s="66">
        <v>6.1</v>
      </c>
      <c r="F420">
        <v>122</v>
      </c>
      <c r="G420" s="66">
        <v>7.4749999999999996</v>
      </c>
      <c r="H420">
        <v>149.5</v>
      </c>
      <c r="I420">
        <v>9</v>
      </c>
      <c r="J420">
        <v>0</v>
      </c>
      <c r="K420">
        <v>0</v>
      </c>
      <c r="L420">
        <v>1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</row>
    <row r="421" spans="1:18" x14ac:dyDescent="0.25">
      <c r="A421" t="s">
        <v>741</v>
      </c>
      <c r="B421" t="s">
        <v>101</v>
      </c>
      <c r="C421" t="s">
        <v>153</v>
      </c>
      <c r="D421">
        <v>21</v>
      </c>
      <c r="E421" s="66">
        <v>6.7619047619047619</v>
      </c>
      <c r="F421">
        <v>142</v>
      </c>
      <c r="G421" s="66">
        <v>9.0714285714285712</v>
      </c>
      <c r="H421">
        <v>190.5</v>
      </c>
      <c r="I421">
        <v>16</v>
      </c>
      <c r="J421">
        <v>0</v>
      </c>
      <c r="K421">
        <v>0</v>
      </c>
      <c r="L421">
        <v>1</v>
      </c>
      <c r="M421">
        <v>1</v>
      </c>
      <c r="N421">
        <v>0</v>
      </c>
      <c r="O421">
        <v>5</v>
      </c>
      <c r="P421">
        <v>0</v>
      </c>
      <c r="Q421">
        <v>0</v>
      </c>
      <c r="R421">
        <v>0</v>
      </c>
    </row>
    <row r="422" spans="1:18" x14ac:dyDescent="0.25">
      <c r="A422" t="s">
        <v>522</v>
      </c>
      <c r="B422" t="s">
        <v>107</v>
      </c>
      <c r="C422" t="s">
        <v>150</v>
      </c>
      <c r="D422">
        <v>21</v>
      </c>
      <c r="E422" s="66">
        <v>5.666666666666667</v>
      </c>
      <c r="F422">
        <v>119</v>
      </c>
      <c r="G422" s="66">
        <v>5.7857142857142856</v>
      </c>
      <c r="H422">
        <v>121.5</v>
      </c>
      <c r="I422">
        <v>0</v>
      </c>
      <c r="J422">
        <v>0</v>
      </c>
      <c r="K422">
        <v>0</v>
      </c>
      <c r="L422">
        <v>3</v>
      </c>
      <c r="M422">
        <v>1</v>
      </c>
      <c r="N422">
        <v>0</v>
      </c>
      <c r="O422">
        <v>0</v>
      </c>
      <c r="P422">
        <v>0</v>
      </c>
      <c r="Q422">
        <v>0</v>
      </c>
      <c r="R422">
        <v>0</v>
      </c>
    </row>
    <row r="423" spans="1:18" x14ac:dyDescent="0.25">
      <c r="A423" t="s">
        <v>739</v>
      </c>
      <c r="B423" t="s">
        <v>101</v>
      </c>
      <c r="C423" t="s">
        <v>150</v>
      </c>
      <c r="D423">
        <v>21</v>
      </c>
      <c r="E423" s="66">
        <v>5.4761904761904763</v>
      </c>
      <c r="F423">
        <v>115</v>
      </c>
      <c r="G423" s="66">
        <v>6.0238095238095237</v>
      </c>
      <c r="H423">
        <v>126.5</v>
      </c>
      <c r="I423">
        <v>3</v>
      </c>
      <c r="J423">
        <v>0</v>
      </c>
      <c r="K423">
        <v>0</v>
      </c>
      <c r="L423">
        <v>3</v>
      </c>
      <c r="M423">
        <v>1</v>
      </c>
      <c r="N423">
        <v>0</v>
      </c>
      <c r="O423">
        <v>0</v>
      </c>
      <c r="P423">
        <v>0</v>
      </c>
      <c r="Q423">
        <v>0</v>
      </c>
      <c r="R423">
        <v>0</v>
      </c>
    </row>
    <row r="424" spans="1:18" x14ac:dyDescent="0.25">
      <c r="A424" t="s">
        <v>240</v>
      </c>
      <c r="B424" t="s">
        <v>210</v>
      </c>
      <c r="C424" t="s">
        <v>154</v>
      </c>
      <c r="D424">
        <v>21</v>
      </c>
      <c r="E424" s="66">
        <v>5.833333333333333</v>
      </c>
      <c r="F424">
        <v>122.5</v>
      </c>
      <c r="G424" s="66">
        <v>4.4285714285714288</v>
      </c>
      <c r="H424">
        <v>93</v>
      </c>
      <c r="I424">
        <v>0</v>
      </c>
      <c r="J424">
        <v>29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2</v>
      </c>
      <c r="R424">
        <v>0</v>
      </c>
    </row>
    <row r="425" spans="1:18" x14ac:dyDescent="0.25">
      <c r="A425" t="s">
        <v>530</v>
      </c>
      <c r="B425" t="s">
        <v>107</v>
      </c>
      <c r="C425" t="s">
        <v>153</v>
      </c>
      <c r="D425">
        <v>21</v>
      </c>
      <c r="E425" s="66">
        <v>6.1428571428571432</v>
      </c>
      <c r="F425">
        <v>129</v>
      </c>
      <c r="G425" s="66">
        <v>6.5476190476190474</v>
      </c>
      <c r="H425">
        <v>137.5</v>
      </c>
      <c r="I425">
        <v>3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0</v>
      </c>
      <c r="R425">
        <v>0</v>
      </c>
    </row>
    <row r="426" spans="1:18" x14ac:dyDescent="0.25">
      <c r="A426" t="s">
        <v>746</v>
      </c>
      <c r="B426" t="s">
        <v>101</v>
      </c>
      <c r="C426" t="s">
        <v>171</v>
      </c>
      <c r="D426">
        <v>23</v>
      </c>
      <c r="E426" s="66">
        <v>5.7608695652173916</v>
      </c>
      <c r="F426">
        <v>132.5</v>
      </c>
      <c r="G426" s="66">
        <v>6.4347826086956523</v>
      </c>
      <c r="H426">
        <v>148</v>
      </c>
      <c r="I426">
        <v>5</v>
      </c>
      <c r="J426">
        <v>0</v>
      </c>
      <c r="K426">
        <v>0</v>
      </c>
      <c r="L426">
        <v>1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</row>
    <row r="427" spans="1:18" x14ac:dyDescent="0.25">
      <c r="A427" t="s">
        <v>470</v>
      </c>
      <c r="B427" t="s">
        <v>107</v>
      </c>
      <c r="C427" t="s">
        <v>170</v>
      </c>
      <c r="D427">
        <v>23</v>
      </c>
      <c r="E427" s="66">
        <v>5.9130434782608692</v>
      </c>
      <c r="F427">
        <v>136</v>
      </c>
      <c r="G427" s="66">
        <v>5.8913043478260869</v>
      </c>
      <c r="H427">
        <v>135.5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</row>
    <row r="428" spans="1:18" x14ac:dyDescent="0.25">
      <c r="A428" t="s">
        <v>680</v>
      </c>
      <c r="B428" t="s">
        <v>101</v>
      </c>
      <c r="C428" t="s">
        <v>246</v>
      </c>
      <c r="D428">
        <v>24</v>
      </c>
      <c r="E428" s="66">
        <v>5.520833333333333</v>
      </c>
      <c r="F428">
        <v>132.5</v>
      </c>
      <c r="G428" s="66">
        <v>5.5</v>
      </c>
      <c r="H428">
        <v>132</v>
      </c>
      <c r="I428">
        <v>1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</row>
    <row r="429" spans="1:18" x14ac:dyDescent="0.25">
      <c r="A429" t="s">
        <v>264</v>
      </c>
      <c r="B429" t="s">
        <v>102</v>
      </c>
      <c r="C429" t="s">
        <v>217</v>
      </c>
      <c r="D429">
        <v>24</v>
      </c>
      <c r="E429" s="66">
        <v>5.791666666666667</v>
      </c>
      <c r="F429">
        <v>139</v>
      </c>
      <c r="G429" s="66">
        <v>5.8125</v>
      </c>
      <c r="H429">
        <v>139.5</v>
      </c>
      <c r="I429">
        <v>0</v>
      </c>
      <c r="J429">
        <v>0</v>
      </c>
      <c r="K429">
        <v>0</v>
      </c>
      <c r="L429">
        <v>1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</row>
    <row r="430" spans="1:18" x14ac:dyDescent="0.25">
      <c r="A430" t="s">
        <v>218</v>
      </c>
      <c r="B430" t="s">
        <v>210</v>
      </c>
      <c r="C430" t="s">
        <v>149</v>
      </c>
      <c r="D430">
        <v>24</v>
      </c>
      <c r="E430" s="66">
        <v>5.729166666666667</v>
      </c>
      <c r="F430">
        <v>137.5</v>
      </c>
      <c r="G430" s="66">
        <v>3.9583333333333335</v>
      </c>
      <c r="H430">
        <v>95</v>
      </c>
      <c r="I430">
        <v>0</v>
      </c>
      <c r="J430">
        <v>42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</row>
    <row r="431" spans="1:18" x14ac:dyDescent="0.25">
      <c r="A431" t="s">
        <v>212</v>
      </c>
      <c r="B431" t="s">
        <v>210</v>
      </c>
      <c r="C431" t="s">
        <v>158</v>
      </c>
      <c r="D431">
        <v>25</v>
      </c>
      <c r="E431" s="66">
        <v>5.94</v>
      </c>
      <c r="F431">
        <v>148.5</v>
      </c>
      <c r="G431" s="66">
        <v>4.4400000000000004</v>
      </c>
      <c r="H431">
        <v>111</v>
      </c>
      <c r="I431">
        <v>0</v>
      </c>
      <c r="J431">
        <v>40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2</v>
      </c>
      <c r="R431">
        <v>1</v>
      </c>
    </row>
    <row r="432" spans="1:18" x14ac:dyDescent="0.25">
      <c r="A432" t="s">
        <v>531</v>
      </c>
      <c r="B432" t="s">
        <v>107</v>
      </c>
      <c r="C432" t="s">
        <v>156</v>
      </c>
      <c r="D432">
        <v>29</v>
      </c>
      <c r="E432" s="66">
        <v>6</v>
      </c>
      <c r="F432">
        <v>174</v>
      </c>
      <c r="G432" s="66">
        <v>6.2931034482758621</v>
      </c>
      <c r="H432">
        <v>182.5</v>
      </c>
      <c r="I432">
        <v>2</v>
      </c>
      <c r="J432">
        <v>0</v>
      </c>
      <c r="K432">
        <v>0</v>
      </c>
      <c r="L432">
        <v>3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</row>
    <row r="433" spans="1:18" x14ac:dyDescent="0.25">
      <c r="A433" t="s">
        <v>672</v>
      </c>
      <c r="B433" t="s">
        <v>101</v>
      </c>
      <c r="C433" t="s">
        <v>157</v>
      </c>
      <c r="D433">
        <v>30</v>
      </c>
      <c r="E433" s="66">
        <v>6.05</v>
      </c>
      <c r="F433">
        <v>181.5</v>
      </c>
      <c r="G433" s="66">
        <v>7.4333333333333336</v>
      </c>
      <c r="H433">
        <v>223</v>
      </c>
      <c r="I433">
        <v>16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4</v>
      </c>
      <c r="P433">
        <v>2</v>
      </c>
      <c r="Q433">
        <v>0</v>
      </c>
      <c r="R433">
        <v>0</v>
      </c>
    </row>
    <row r="434" spans="1:18" x14ac:dyDescent="0.25">
      <c r="A434" t="s">
        <v>745</v>
      </c>
      <c r="B434" t="s">
        <v>101</v>
      </c>
      <c r="C434" t="s">
        <v>155</v>
      </c>
      <c r="D434">
        <v>30</v>
      </c>
      <c r="E434" s="66">
        <v>5.8833333333333337</v>
      </c>
      <c r="F434">
        <v>176.5</v>
      </c>
      <c r="G434" s="66">
        <v>6.5</v>
      </c>
      <c r="H434">
        <v>195</v>
      </c>
      <c r="I434">
        <v>6</v>
      </c>
      <c r="J434">
        <v>0</v>
      </c>
      <c r="K434">
        <v>0</v>
      </c>
      <c r="L434">
        <v>1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</row>
    <row r="435" spans="1:18" x14ac:dyDescent="0.25">
      <c r="A435" t="s">
        <v>688</v>
      </c>
      <c r="B435" t="s">
        <v>107</v>
      </c>
      <c r="C435" t="s">
        <v>170</v>
      </c>
      <c r="D435">
        <v>31</v>
      </c>
      <c r="E435" s="66">
        <v>6.306451612903226</v>
      </c>
      <c r="F435">
        <v>195.5</v>
      </c>
      <c r="G435" s="66">
        <v>6.838709677419355</v>
      </c>
      <c r="H435">
        <v>212</v>
      </c>
      <c r="I435">
        <v>5</v>
      </c>
      <c r="J435">
        <v>0</v>
      </c>
      <c r="K435">
        <v>0</v>
      </c>
      <c r="L435">
        <v>2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</row>
    <row r="436" spans="1:18" x14ac:dyDescent="0.25">
      <c r="A436" t="s">
        <v>594</v>
      </c>
      <c r="B436" t="s">
        <v>107</v>
      </c>
      <c r="C436" t="s">
        <v>170</v>
      </c>
      <c r="D436">
        <v>32</v>
      </c>
      <c r="E436" s="66">
        <v>6.015625</v>
      </c>
      <c r="F436">
        <v>192.5</v>
      </c>
      <c r="G436" s="66">
        <v>6.625</v>
      </c>
      <c r="H436">
        <v>212</v>
      </c>
      <c r="I436">
        <v>5</v>
      </c>
      <c r="J436">
        <v>0</v>
      </c>
      <c r="K436">
        <v>0</v>
      </c>
      <c r="L436">
        <v>5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</row>
    <row r="437" spans="1:18" x14ac:dyDescent="0.25">
      <c r="A437" t="s">
        <v>230</v>
      </c>
      <c r="B437" t="s">
        <v>210</v>
      </c>
      <c r="C437" t="s">
        <v>169</v>
      </c>
      <c r="D437">
        <v>33</v>
      </c>
      <c r="E437" s="66">
        <v>5.9393939393939394</v>
      </c>
      <c r="F437">
        <v>196</v>
      </c>
      <c r="G437" s="66">
        <v>4.4393939393939394</v>
      </c>
      <c r="H437">
        <v>146.5</v>
      </c>
      <c r="I437">
        <v>0</v>
      </c>
      <c r="J437">
        <v>49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6</v>
      </c>
      <c r="R437">
        <v>0</v>
      </c>
    </row>
    <row r="438" spans="1:18" x14ac:dyDescent="0.25">
      <c r="A438" t="s">
        <v>251</v>
      </c>
      <c r="B438" t="s">
        <v>210</v>
      </c>
      <c r="C438" t="s">
        <v>217</v>
      </c>
      <c r="D438">
        <v>37</v>
      </c>
      <c r="E438" s="66">
        <v>6.1216216216216219</v>
      </c>
      <c r="F438">
        <v>226.5</v>
      </c>
      <c r="G438" s="66">
        <v>4.5675675675675675</v>
      </c>
      <c r="H438">
        <v>169</v>
      </c>
      <c r="I438">
        <v>0</v>
      </c>
      <c r="J438">
        <v>63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6</v>
      </c>
      <c r="R438">
        <v>2</v>
      </c>
    </row>
    <row r="439" spans="1:18" x14ac:dyDescent="0.25">
      <c r="A439" t="s">
        <v>711</v>
      </c>
      <c r="B439" t="s">
        <v>101</v>
      </c>
      <c r="C439" t="s">
        <v>148</v>
      </c>
      <c r="D439">
        <v>13</v>
      </c>
      <c r="E439" s="66">
        <v>5.615384615384615</v>
      </c>
      <c r="F439">
        <v>73</v>
      </c>
      <c r="G439" s="66">
        <v>5.9230769230769234</v>
      </c>
      <c r="H439">
        <v>77</v>
      </c>
      <c r="I439">
        <v>2</v>
      </c>
      <c r="J439">
        <v>0</v>
      </c>
      <c r="K439">
        <v>0</v>
      </c>
      <c r="L439">
        <v>1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</row>
    <row r="440" spans="1:18" x14ac:dyDescent="0.25">
      <c r="A440" t="s">
        <v>479</v>
      </c>
      <c r="B440" t="s">
        <v>107</v>
      </c>
      <c r="C440" t="s">
        <v>152</v>
      </c>
      <c r="D440">
        <v>35</v>
      </c>
      <c r="E440" s="66">
        <v>6.0714285714285712</v>
      </c>
      <c r="F440">
        <v>212.5</v>
      </c>
      <c r="G440" s="66">
        <v>6.6428571428571432</v>
      </c>
      <c r="H440">
        <v>232.5</v>
      </c>
      <c r="I440">
        <v>5</v>
      </c>
      <c r="J440">
        <v>0</v>
      </c>
      <c r="K440">
        <v>0</v>
      </c>
      <c r="L440">
        <v>5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</row>
    <row r="441" spans="1:18" x14ac:dyDescent="0.25">
      <c r="A441" t="s">
        <v>559</v>
      </c>
      <c r="B441" t="s">
        <v>107</v>
      </c>
      <c r="C441" t="s">
        <v>153</v>
      </c>
      <c r="D441">
        <v>25</v>
      </c>
      <c r="E441" s="66">
        <v>5.88</v>
      </c>
      <c r="F441">
        <v>147</v>
      </c>
      <c r="G441" s="66">
        <v>6.2</v>
      </c>
      <c r="H441">
        <v>155</v>
      </c>
      <c r="I441">
        <v>2</v>
      </c>
      <c r="J441">
        <v>0</v>
      </c>
      <c r="K441">
        <v>0</v>
      </c>
      <c r="L441">
        <v>2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</row>
    <row r="442" spans="1:18" x14ac:dyDescent="0.25">
      <c r="A442" t="s">
        <v>582</v>
      </c>
      <c r="B442" t="s">
        <v>107</v>
      </c>
      <c r="C442" t="s">
        <v>157</v>
      </c>
      <c r="D442">
        <v>15</v>
      </c>
      <c r="E442" s="66">
        <v>5.9333333333333336</v>
      </c>
      <c r="F442">
        <v>89</v>
      </c>
      <c r="G442" s="66">
        <v>6.2666666666666666</v>
      </c>
      <c r="H442">
        <v>94</v>
      </c>
      <c r="I442">
        <v>1</v>
      </c>
      <c r="J442">
        <v>0</v>
      </c>
      <c r="K442">
        <v>0</v>
      </c>
      <c r="L442">
        <v>2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</row>
    <row r="443" spans="1:18" x14ac:dyDescent="0.25">
      <c r="A443" t="s">
        <v>311</v>
      </c>
      <c r="B443" t="s">
        <v>102</v>
      </c>
      <c r="C443" t="s">
        <v>162</v>
      </c>
      <c r="D443">
        <v>10</v>
      </c>
      <c r="E443" s="66">
        <v>5.55</v>
      </c>
      <c r="F443">
        <v>55.5</v>
      </c>
      <c r="G443" s="66">
        <v>5.65</v>
      </c>
      <c r="H443">
        <v>56.5</v>
      </c>
      <c r="I443">
        <v>0</v>
      </c>
      <c r="J443">
        <v>0</v>
      </c>
      <c r="K443">
        <v>0</v>
      </c>
      <c r="L443">
        <v>1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</row>
    <row r="444" spans="1:18" x14ac:dyDescent="0.25">
      <c r="A444" t="s">
        <v>489</v>
      </c>
      <c r="B444" t="s">
        <v>107</v>
      </c>
      <c r="C444" t="s">
        <v>170</v>
      </c>
      <c r="D444">
        <v>15</v>
      </c>
      <c r="E444" s="66">
        <v>5.8666666666666663</v>
      </c>
      <c r="F444">
        <v>88</v>
      </c>
      <c r="G444" s="66">
        <v>6.1333333333333337</v>
      </c>
      <c r="H444">
        <v>92</v>
      </c>
      <c r="I444">
        <v>1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</row>
    <row r="445" spans="1:18" x14ac:dyDescent="0.25">
      <c r="A445" t="s">
        <v>507</v>
      </c>
      <c r="B445" t="s">
        <v>107</v>
      </c>
      <c r="C445" t="s">
        <v>150</v>
      </c>
      <c r="D445">
        <v>2</v>
      </c>
      <c r="E445" s="66">
        <v>6.5</v>
      </c>
      <c r="F445">
        <v>13</v>
      </c>
      <c r="G445" s="66">
        <v>8.5</v>
      </c>
      <c r="H445">
        <v>17</v>
      </c>
      <c r="I445">
        <v>1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</row>
    <row r="446" spans="1:18" x14ac:dyDescent="0.25">
      <c r="A446" t="s">
        <v>519</v>
      </c>
      <c r="B446" t="s">
        <v>107</v>
      </c>
      <c r="C446" t="s">
        <v>154</v>
      </c>
      <c r="D446">
        <v>11</v>
      </c>
      <c r="E446" s="66">
        <v>5.5454545454545459</v>
      </c>
      <c r="F446">
        <v>61</v>
      </c>
      <c r="G446" s="66">
        <v>5.9090909090909092</v>
      </c>
      <c r="H446">
        <v>65</v>
      </c>
      <c r="I446">
        <v>1</v>
      </c>
      <c r="J446">
        <v>0</v>
      </c>
      <c r="K446">
        <v>0</v>
      </c>
      <c r="L446">
        <v>1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</row>
    <row r="447" spans="1:18" x14ac:dyDescent="0.25">
      <c r="A447" t="s">
        <v>721</v>
      </c>
      <c r="B447" t="s">
        <v>101</v>
      </c>
      <c r="C447" t="s">
        <v>152</v>
      </c>
      <c r="D447">
        <v>21</v>
      </c>
      <c r="E447" s="66">
        <v>5.8809523809523814</v>
      </c>
      <c r="F447">
        <v>123.5</v>
      </c>
      <c r="G447" s="66">
        <v>6.3571428571428568</v>
      </c>
      <c r="H447">
        <v>133.5</v>
      </c>
      <c r="I447">
        <v>3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</row>
    <row r="448" spans="1:18" x14ac:dyDescent="0.25">
      <c r="A448" t="s">
        <v>331</v>
      </c>
      <c r="B448" t="s">
        <v>101</v>
      </c>
      <c r="C448" t="s">
        <v>176</v>
      </c>
      <c r="D448">
        <v>10</v>
      </c>
      <c r="E448" s="66">
        <v>5.4</v>
      </c>
      <c r="F448">
        <v>54</v>
      </c>
      <c r="G448" s="66">
        <v>5.5</v>
      </c>
      <c r="H448">
        <v>55</v>
      </c>
      <c r="I448">
        <v>0</v>
      </c>
      <c r="J448">
        <v>0</v>
      </c>
      <c r="K448">
        <v>0</v>
      </c>
      <c r="L448">
        <v>1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</row>
    <row r="449" spans="1:18" x14ac:dyDescent="0.25">
      <c r="A449" t="s">
        <v>485</v>
      </c>
      <c r="B449" t="s">
        <v>101</v>
      </c>
      <c r="C449" t="s">
        <v>149</v>
      </c>
      <c r="D449">
        <v>5</v>
      </c>
      <c r="E449" s="66">
        <v>5.7</v>
      </c>
      <c r="F449">
        <v>28.5</v>
      </c>
      <c r="G449" s="66">
        <v>5.9</v>
      </c>
      <c r="H449">
        <v>29.5</v>
      </c>
      <c r="I449">
        <v>0</v>
      </c>
      <c r="J449">
        <v>0</v>
      </c>
      <c r="K449">
        <v>0</v>
      </c>
      <c r="L449">
        <v>1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</row>
    <row r="450" spans="1:18" x14ac:dyDescent="0.25">
      <c r="A450" t="s">
        <v>211</v>
      </c>
      <c r="B450" t="s">
        <v>210</v>
      </c>
      <c r="C450" t="s">
        <v>155</v>
      </c>
      <c r="D450">
        <v>2</v>
      </c>
      <c r="E450" s="66">
        <v>5</v>
      </c>
      <c r="F450">
        <v>10</v>
      </c>
      <c r="G450" s="66">
        <v>3</v>
      </c>
      <c r="H450">
        <v>6</v>
      </c>
      <c r="I450">
        <v>0</v>
      </c>
      <c r="J450">
        <v>4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</row>
    <row r="451" spans="1:18" x14ac:dyDescent="0.25">
      <c r="A451" t="s">
        <v>213</v>
      </c>
      <c r="B451" t="s">
        <v>210</v>
      </c>
      <c r="C451" t="s">
        <v>171</v>
      </c>
      <c r="D451">
        <v>1</v>
      </c>
      <c r="E451" s="66">
        <v>6</v>
      </c>
      <c r="F451">
        <v>6</v>
      </c>
      <c r="G451" s="66">
        <v>6</v>
      </c>
      <c r="H451">
        <v>6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</row>
    <row r="452" spans="1:18" x14ac:dyDescent="0.25">
      <c r="A452" t="s">
        <v>214</v>
      </c>
      <c r="B452" t="s">
        <v>210</v>
      </c>
      <c r="C452" t="s">
        <v>150</v>
      </c>
      <c r="D452">
        <v>5</v>
      </c>
      <c r="E452" s="66">
        <v>5.9</v>
      </c>
      <c r="F452">
        <v>29.5</v>
      </c>
      <c r="G452" s="66">
        <v>4.3</v>
      </c>
      <c r="H452">
        <v>21.5</v>
      </c>
      <c r="I452">
        <v>0</v>
      </c>
      <c r="J452">
        <v>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2</v>
      </c>
      <c r="R452">
        <v>0</v>
      </c>
    </row>
    <row r="453" spans="1:18" x14ac:dyDescent="0.25">
      <c r="A453" t="s">
        <v>215</v>
      </c>
      <c r="B453" t="s">
        <v>210</v>
      </c>
      <c r="C453" t="s">
        <v>171</v>
      </c>
      <c r="D453">
        <v>3</v>
      </c>
      <c r="E453" s="66">
        <v>5.833333333333333</v>
      </c>
      <c r="F453">
        <v>17.5</v>
      </c>
      <c r="G453" s="66">
        <v>4.166666666666667</v>
      </c>
      <c r="H453">
        <v>12.5</v>
      </c>
      <c r="I453">
        <v>0</v>
      </c>
      <c r="J453">
        <v>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1</v>
      </c>
    </row>
    <row r="454" spans="1:18" x14ac:dyDescent="0.25">
      <c r="A454" t="s">
        <v>216</v>
      </c>
      <c r="B454" t="s">
        <v>210</v>
      </c>
      <c r="C454" t="s">
        <v>217</v>
      </c>
      <c r="D454">
        <v>1</v>
      </c>
      <c r="E454" s="66">
        <v>4.5</v>
      </c>
      <c r="F454">
        <v>4.5</v>
      </c>
      <c r="G454" s="66">
        <v>-0.5</v>
      </c>
      <c r="H454">
        <v>-0.5</v>
      </c>
      <c r="I454">
        <v>0</v>
      </c>
      <c r="J454">
        <v>5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</row>
    <row r="455" spans="1:18" x14ac:dyDescent="0.25">
      <c r="A455" t="s">
        <v>220</v>
      </c>
      <c r="B455" t="s">
        <v>210</v>
      </c>
      <c r="C455" t="s">
        <v>152</v>
      </c>
      <c r="D455">
        <v>4</v>
      </c>
      <c r="E455" s="66">
        <v>6</v>
      </c>
      <c r="F455">
        <v>24</v>
      </c>
      <c r="G455" s="66">
        <v>5</v>
      </c>
      <c r="H455">
        <v>20</v>
      </c>
      <c r="I455">
        <v>0</v>
      </c>
      <c r="J455">
        <v>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3</v>
      </c>
      <c r="R455">
        <v>0</v>
      </c>
    </row>
    <row r="456" spans="1:18" x14ac:dyDescent="0.25">
      <c r="A456" t="s">
        <v>222</v>
      </c>
      <c r="B456" t="s">
        <v>210</v>
      </c>
      <c r="C456" t="s">
        <v>154</v>
      </c>
      <c r="D456">
        <v>17</v>
      </c>
      <c r="E456" s="66">
        <v>6.0588235294117645</v>
      </c>
      <c r="F456">
        <v>103</v>
      </c>
      <c r="G456" s="66">
        <v>4.5882352941176467</v>
      </c>
      <c r="H456">
        <v>78</v>
      </c>
      <c r="I456">
        <v>0</v>
      </c>
      <c r="J456">
        <v>25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2</v>
      </c>
      <c r="R456">
        <v>0</v>
      </c>
    </row>
    <row r="457" spans="1:18" x14ac:dyDescent="0.25">
      <c r="A457" t="s">
        <v>223</v>
      </c>
      <c r="B457" t="s">
        <v>210</v>
      </c>
      <c r="C457" t="s">
        <v>156</v>
      </c>
      <c r="D457">
        <v>1</v>
      </c>
      <c r="E457" s="66">
        <v>6.5</v>
      </c>
      <c r="F457">
        <v>6.5</v>
      </c>
      <c r="G457" s="66">
        <v>6.5</v>
      </c>
      <c r="H457">
        <v>6.5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</row>
    <row r="458" spans="1:18" x14ac:dyDescent="0.25">
      <c r="A458" t="s">
        <v>224</v>
      </c>
      <c r="B458" t="s">
        <v>210</v>
      </c>
      <c r="C458" t="s">
        <v>157</v>
      </c>
      <c r="D458">
        <v>12</v>
      </c>
      <c r="E458" s="66">
        <v>5.875</v>
      </c>
      <c r="F458">
        <v>70.5</v>
      </c>
      <c r="G458" s="66">
        <v>4.041666666666667</v>
      </c>
      <c r="H458">
        <v>48.5</v>
      </c>
      <c r="I458">
        <v>0</v>
      </c>
      <c r="J458">
        <v>22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2</v>
      </c>
      <c r="R458">
        <v>0</v>
      </c>
    </row>
    <row r="459" spans="1:18" x14ac:dyDescent="0.25">
      <c r="A459" t="s">
        <v>226</v>
      </c>
      <c r="B459" t="s">
        <v>210</v>
      </c>
      <c r="C459" t="s">
        <v>148</v>
      </c>
      <c r="D459">
        <v>4</v>
      </c>
      <c r="E459" s="66">
        <v>5.875</v>
      </c>
      <c r="F459">
        <v>23.5</v>
      </c>
      <c r="G459" s="66">
        <v>4.875</v>
      </c>
      <c r="H459">
        <v>19.5</v>
      </c>
      <c r="I459">
        <v>0</v>
      </c>
      <c r="J459">
        <v>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1</v>
      </c>
    </row>
    <row r="460" spans="1:18" x14ac:dyDescent="0.25">
      <c r="A460" t="s">
        <v>227</v>
      </c>
      <c r="B460" t="s">
        <v>210</v>
      </c>
      <c r="C460" t="s">
        <v>151</v>
      </c>
      <c r="D460">
        <v>1</v>
      </c>
      <c r="E460" s="66">
        <v>6</v>
      </c>
      <c r="F460">
        <v>6</v>
      </c>
      <c r="G460" s="66">
        <v>6</v>
      </c>
      <c r="H460">
        <v>6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</row>
    <row r="461" spans="1:18" x14ac:dyDescent="0.25">
      <c r="A461" t="s">
        <v>232</v>
      </c>
      <c r="B461" t="s">
        <v>210</v>
      </c>
      <c r="C461" t="s">
        <v>151</v>
      </c>
      <c r="D461">
        <v>2</v>
      </c>
      <c r="E461" s="66">
        <v>6</v>
      </c>
      <c r="F461">
        <v>12</v>
      </c>
      <c r="G461" s="66">
        <v>5</v>
      </c>
      <c r="H461">
        <v>10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</row>
    <row r="462" spans="1:18" x14ac:dyDescent="0.25">
      <c r="A462" t="s">
        <v>233</v>
      </c>
      <c r="B462" t="s">
        <v>210</v>
      </c>
      <c r="C462" t="s">
        <v>169</v>
      </c>
      <c r="D462">
        <v>5</v>
      </c>
      <c r="E462" s="66">
        <v>6</v>
      </c>
      <c r="F462">
        <v>30</v>
      </c>
      <c r="G462" s="66">
        <v>3.4</v>
      </c>
      <c r="H462">
        <v>17</v>
      </c>
      <c r="I462">
        <v>0</v>
      </c>
      <c r="J462">
        <v>13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</row>
    <row r="463" spans="1:18" x14ac:dyDescent="0.25">
      <c r="A463" t="s">
        <v>239</v>
      </c>
      <c r="B463" t="s">
        <v>210</v>
      </c>
      <c r="C463" t="s">
        <v>159</v>
      </c>
      <c r="D463">
        <v>1</v>
      </c>
      <c r="E463" s="66">
        <v>6</v>
      </c>
      <c r="F463">
        <v>6</v>
      </c>
      <c r="G463" s="66">
        <v>6</v>
      </c>
      <c r="H463">
        <v>6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</row>
    <row r="464" spans="1:18" x14ac:dyDescent="0.25">
      <c r="A464" t="s">
        <v>244</v>
      </c>
      <c r="B464" t="s">
        <v>210</v>
      </c>
      <c r="C464" t="s">
        <v>152</v>
      </c>
      <c r="D464">
        <v>2</v>
      </c>
      <c r="E464" s="66">
        <v>6</v>
      </c>
      <c r="F464">
        <v>12</v>
      </c>
      <c r="G464" s="66">
        <v>6</v>
      </c>
      <c r="H464">
        <v>12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</row>
    <row r="465" spans="1:18" x14ac:dyDescent="0.25">
      <c r="A465" t="s">
        <v>248</v>
      </c>
      <c r="B465" t="s">
        <v>210</v>
      </c>
      <c r="C465" t="s">
        <v>246</v>
      </c>
      <c r="D465">
        <v>3</v>
      </c>
      <c r="E465" s="66">
        <v>5.666666666666667</v>
      </c>
      <c r="F465">
        <v>17</v>
      </c>
      <c r="G465" s="66">
        <v>2</v>
      </c>
      <c r="H465">
        <v>6</v>
      </c>
      <c r="I465">
        <v>0</v>
      </c>
      <c r="J465">
        <v>11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</row>
    <row r="466" spans="1:18" x14ac:dyDescent="0.25">
      <c r="A466" t="s">
        <v>249</v>
      </c>
      <c r="B466" t="s">
        <v>210</v>
      </c>
      <c r="C466" t="s">
        <v>158</v>
      </c>
      <c r="D466">
        <v>23</v>
      </c>
      <c r="E466" s="66">
        <v>6.0652173913043477</v>
      </c>
      <c r="F466">
        <v>139.5</v>
      </c>
      <c r="G466" s="66">
        <v>4.8043478260869561</v>
      </c>
      <c r="H466">
        <v>110.5</v>
      </c>
      <c r="I466">
        <v>0</v>
      </c>
      <c r="J466">
        <v>32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1</v>
      </c>
    </row>
    <row r="467" spans="1:18" x14ac:dyDescent="0.25">
      <c r="A467" t="s">
        <v>250</v>
      </c>
      <c r="B467" t="s">
        <v>210</v>
      </c>
      <c r="C467" t="s">
        <v>151</v>
      </c>
      <c r="D467">
        <v>8</v>
      </c>
      <c r="E467" s="66">
        <v>6</v>
      </c>
      <c r="F467">
        <v>48</v>
      </c>
      <c r="G467" s="66">
        <v>5</v>
      </c>
      <c r="H467">
        <v>40</v>
      </c>
      <c r="I467">
        <v>0</v>
      </c>
      <c r="J467">
        <v>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</row>
    <row r="468" spans="1:18" x14ac:dyDescent="0.25">
      <c r="A468" t="s">
        <v>252</v>
      </c>
      <c r="B468" t="s">
        <v>210</v>
      </c>
      <c r="C468" t="s">
        <v>151</v>
      </c>
      <c r="D468">
        <v>30</v>
      </c>
      <c r="E468" s="66">
        <v>6.1333333333333337</v>
      </c>
      <c r="F468">
        <v>184</v>
      </c>
      <c r="G468" s="66">
        <v>5.2</v>
      </c>
      <c r="H468">
        <v>156</v>
      </c>
      <c r="I468">
        <v>0</v>
      </c>
      <c r="J468">
        <v>29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2</v>
      </c>
      <c r="R468">
        <v>1</v>
      </c>
    </row>
    <row r="469" spans="1:18" x14ac:dyDescent="0.25">
      <c r="A469" t="s">
        <v>254</v>
      </c>
      <c r="B469" t="s">
        <v>210</v>
      </c>
      <c r="C469" t="s">
        <v>161</v>
      </c>
      <c r="D469">
        <v>1</v>
      </c>
      <c r="E469" s="66">
        <v>6</v>
      </c>
      <c r="F469">
        <v>6</v>
      </c>
      <c r="G469" s="66">
        <v>6</v>
      </c>
      <c r="H469">
        <v>6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</row>
    <row r="470" spans="1:18" x14ac:dyDescent="0.25">
      <c r="A470" t="s">
        <v>257</v>
      </c>
      <c r="B470" t="s">
        <v>210</v>
      </c>
      <c r="C470" t="s">
        <v>159</v>
      </c>
      <c r="D470">
        <v>3</v>
      </c>
      <c r="E470" s="66">
        <v>6.5</v>
      </c>
      <c r="F470">
        <v>19.5</v>
      </c>
      <c r="G470" s="66">
        <v>5.833333333333333</v>
      </c>
      <c r="H470">
        <v>17.5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</row>
    <row r="471" spans="1:18" x14ac:dyDescent="0.25">
      <c r="A471" t="s">
        <v>258</v>
      </c>
      <c r="B471" t="s">
        <v>210</v>
      </c>
      <c r="C471" t="s">
        <v>170</v>
      </c>
      <c r="D471">
        <v>3</v>
      </c>
      <c r="E471" s="66">
        <v>6.333333333333333</v>
      </c>
      <c r="F471">
        <v>19</v>
      </c>
      <c r="G471" s="66">
        <v>5.333333333333333</v>
      </c>
      <c r="H471">
        <v>16</v>
      </c>
      <c r="I471">
        <v>0</v>
      </c>
      <c r="J471">
        <v>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</row>
    <row r="472" spans="1:18" x14ac:dyDescent="0.25">
      <c r="A472" t="s">
        <v>259</v>
      </c>
      <c r="B472" t="s">
        <v>210</v>
      </c>
      <c r="C472" t="s">
        <v>158</v>
      </c>
      <c r="D472">
        <v>1</v>
      </c>
      <c r="E472" s="66">
        <v>6.5</v>
      </c>
      <c r="F472">
        <v>6.5</v>
      </c>
      <c r="G472" s="66">
        <v>5.5</v>
      </c>
      <c r="H472">
        <v>5.5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</row>
    <row r="473" spans="1:18" x14ac:dyDescent="0.25">
      <c r="A473" t="s">
        <v>260</v>
      </c>
      <c r="B473" t="s">
        <v>210</v>
      </c>
      <c r="C473" t="s">
        <v>162</v>
      </c>
      <c r="D473">
        <v>1</v>
      </c>
      <c r="E473" s="66">
        <v>6.5</v>
      </c>
      <c r="F473">
        <v>6.5</v>
      </c>
      <c r="G473" s="66">
        <v>5.5</v>
      </c>
      <c r="H473">
        <v>5.5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  <c r="R473">
        <v>0</v>
      </c>
    </row>
    <row r="474" spans="1:18" x14ac:dyDescent="0.25">
      <c r="A474" t="s">
        <v>261</v>
      </c>
      <c r="B474" t="s">
        <v>210</v>
      </c>
      <c r="C474" t="s">
        <v>161</v>
      </c>
      <c r="D474">
        <v>6</v>
      </c>
      <c r="E474" s="66">
        <v>6.416666666666667</v>
      </c>
      <c r="F474">
        <v>38.5</v>
      </c>
      <c r="G474" s="66">
        <v>5.916666666666667</v>
      </c>
      <c r="H474">
        <v>35.5</v>
      </c>
      <c r="I474">
        <v>0</v>
      </c>
      <c r="J474">
        <v>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  <c r="R474">
        <v>0</v>
      </c>
    </row>
    <row r="475" spans="1:18" x14ac:dyDescent="0.25">
      <c r="A475" t="s">
        <v>263</v>
      </c>
      <c r="B475" t="s">
        <v>102</v>
      </c>
      <c r="C475" t="s">
        <v>246</v>
      </c>
      <c r="D475">
        <v>13</v>
      </c>
      <c r="E475" s="66">
        <v>5.7692307692307692</v>
      </c>
      <c r="F475">
        <v>75</v>
      </c>
      <c r="G475" s="66">
        <v>5.7692307692307692</v>
      </c>
      <c r="H475">
        <v>75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</row>
    <row r="476" spans="1:18" x14ac:dyDescent="0.25">
      <c r="A476" t="s">
        <v>267</v>
      </c>
      <c r="B476" t="s">
        <v>102</v>
      </c>
      <c r="C476" t="s">
        <v>153</v>
      </c>
      <c r="D476">
        <v>3</v>
      </c>
      <c r="E476" s="66">
        <v>5.833333333333333</v>
      </c>
      <c r="F476">
        <v>17.5</v>
      </c>
      <c r="G476" s="66">
        <v>5.833333333333333</v>
      </c>
      <c r="H476">
        <v>17.5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</row>
    <row r="477" spans="1:18" x14ac:dyDescent="0.25">
      <c r="A477" t="s">
        <v>281</v>
      </c>
      <c r="B477" t="s">
        <v>102</v>
      </c>
      <c r="C477" t="s">
        <v>155</v>
      </c>
      <c r="D477">
        <v>1</v>
      </c>
      <c r="E477" s="66">
        <v>6</v>
      </c>
      <c r="F477">
        <v>6</v>
      </c>
      <c r="G477" s="66">
        <v>6</v>
      </c>
      <c r="H477">
        <v>6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</row>
    <row r="478" spans="1:18" x14ac:dyDescent="0.25">
      <c r="A478" t="s">
        <v>282</v>
      </c>
      <c r="B478" t="s">
        <v>102</v>
      </c>
      <c r="C478" t="s">
        <v>170</v>
      </c>
      <c r="D478">
        <v>8</v>
      </c>
      <c r="E478" s="66">
        <v>6</v>
      </c>
      <c r="F478">
        <v>48</v>
      </c>
      <c r="G478" s="66">
        <v>5.75</v>
      </c>
      <c r="H478">
        <v>46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</row>
    <row r="479" spans="1:18" x14ac:dyDescent="0.25">
      <c r="A479" t="s">
        <v>287</v>
      </c>
      <c r="B479" t="s">
        <v>102</v>
      </c>
      <c r="C479" t="s">
        <v>158</v>
      </c>
      <c r="D479">
        <v>11</v>
      </c>
      <c r="E479" s="66">
        <v>5.4090909090909092</v>
      </c>
      <c r="F479">
        <v>59.5</v>
      </c>
      <c r="G479" s="66">
        <v>5.2272727272727275</v>
      </c>
      <c r="H479">
        <v>57.5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</row>
    <row r="480" spans="1:18" x14ac:dyDescent="0.25">
      <c r="A480" t="s">
        <v>297</v>
      </c>
      <c r="B480" t="s">
        <v>102</v>
      </c>
      <c r="C480" t="s">
        <v>157</v>
      </c>
      <c r="D480">
        <v>7</v>
      </c>
      <c r="E480" s="66">
        <v>5.6428571428571432</v>
      </c>
      <c r="F480">
        <v>39.5</v>
      </c>
      <c r="G480" s="66">
        <v>5.6428571428571432</v>
      </c>
      <c r="H480">
        <v>39.5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</row>
    <row r="481" spans="1:18" x14ac:dyDescent="0.25">
      <c r="A481" t="s">
        <v>321</v>
      </c>
      <c r="B481" t="s">
        <v>102</v>
      </c>
      <c r="C481" t="s">
        <v>162</v>
      </c>
      <c r="D481">
        <v>9</v>
      </c>
      <c r="E481" s="66">
        <v>5.666666666666667</v>
      </c>
      <c r="F481">
        <v>51</v>
      </c>
      <c r="G481" s="66">
        <v>6</v>
      </c>
      <c r="H481">
        <v>54</v>
      </c>
      <c r="I481">
        <v>1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</row>
    <row r="482" spans="1:18" x14ac:dyDescent="0.25">
      <c r="A482" t="s">
        <v>330</v>
      </c>
      <c r="B482" t="s">
        <v>102</v>
      </c>
      <c r="C482" t="s">
        <v>155</v>
      </c>
      <c r="D482">
        <v>3</v>
      </c>
      <c r="E482" s="66">
        <v>5.5</v>
      </c>
      <c r="F482">
        <v>16.5</v>
      </c>
      <c r="G482" s="66">
        <v>5.5</v>
      </c>
      <c r="H482">
        <v>16.5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</row>
    <row r="483" spans="1:18" x14ac:dyDescent="0.25">
      <c r="A483" t="s">
        <v>336</v>
      </c>
      <c r="B483" t="s">
        <v>102</v>
      </c>
      <c r="C483" t="s">
        <v>157</v>
      </c>
      <c r="D483">
        <v>3</v>
      </c>
      <c r="E483" s="66">
        <v>5.833333333333333</v>
      </c>
      <c r="F483">
        <v>17.5</v>
      </c>
      <c r="G483" s="66">
        <v>5.833333333333333</v>
      </c>
      <c r="H483">
        <v>17.5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</row>
    <row r="484" spans="1:18" x14ac:dyDescent="0.25">
      <c r="A484" t="s">
        <v>341</v>
      </c>
      <c r="B484" t="s">
        <v>102</v>
      </c>
      <c r="C484" t="s">
        <v>169</v>
      </c>
      <c r="D484">
        <v>9</v>
      </c>
      <c r="E484" s="66">
        <v>5.8888888888888893</v>
      </c>
      <c r="F484">
        <v>53</v>
      </c>
      <c r="G484" s="66">
        <v>5.8888888888888893</v>
      </c>
      <c r="H484">
        <v>53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</row>
    <row r="485" spans="1:18" x14ac:dyDescent="0.25">
      <c r="A485" t="s">
        <v>354</v>
      </c>
      <c r="B485" t="s">
        <v>102</v>
      </c>
      <c r="C485" t="s">
        <v>153</v>
      </c>
      <c r="D485">
        <v>1</v>
      </c>
      <c r="E485" s="66">
        <v>6</v>
      </c>
      <c r="F485">
        <v>6</v>
      </c>
      <c r="G485" s="66">
        <v>6</v>
      </c>
      <c r="H485">
        <v>6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</row>
    <row r="486" spans="1:18" x14ac:dyDescent="0.25">
      <c r="A486" t="s">
        <v>357</v>
      </c>
      <c r="B486" t="s">
        <v>102</v>
      </c>
      <c r="C486" t="s">
        <v>155</v>
      </c>
      <c r="D486">
        <v>1</v>
      </c>
      <c r="E486" s="66">
        <v>4.5</v>
      </c>
      <c r="F486">
        <v>4.5</v>
      </c>
      <c r="G486" s="66">
        <v>4.5</v>
      </c>
      <c r="H486">
        <v>4.5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</row>
    <row r="487" spans="1:18" x14ac:dyDescent="0.25">
      <c r="A487" t="s">
        <v>362</v>
      </c>
      <c r="B487" t="s">
        <v>102</v>
      </c>
      <c r="C487" t="s">
        <v>171</v>
      </c>
      <c r="D487">
        <v>2</v>
      </c>
      <c r="E487" s="66">
        <v>5.5</v>
      </c>
      <c r="F487">
        <v>11</v>
      </c>
      <c r="G487" s="66">
        <v>5.5</v>
      </c>
      <c r="H487">
        <v>11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</row>
    <row r="488" spans="1:18" x14ac:dyDescent="0.25">
      <c r="A488" t="s">
        <v>398</v>
      </c>
      <c r="B488" t="s">
        <v>102</v>
      </c>
      <c r="C488" t="s">
        <v>158</v>
      </c>
      <c r="D488">
        <v>3</v>
      </c>
      <c r="E488" s="66">
        <v>5.666666666666667</v>
      </c>
      <c r="F488">
        <v>17</v>
      </c>
      <c r="G488" s="66">
        <v>5.666666666666667</v>
      </c>
      <c r="H488">
        <v>17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</row>
    <row r="489" spans="1:18" x14ac:dyDescent="0.25">
      <c r="A489" t="s">
        <v>409</v>
      </c>
      <c r="B489" t="s">
        <v>102</v>
      </c>
      <c r="C489" t="s">
        <v>217</v>
      </c>
      <c r="D489">
        <v>5</v>
      </c>
      <c r="E489" s="66">
        <v>6</v>
      </c>
      <c r="F489">
        <v>30</v>
      </c>
      <c r="G489" s="66">
        <v>6</v>
      </c>
      <c r="H489">
        <v>30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</row>
    <row r="490" spans="1:18" x14ac:dyDescent="0.25">
      <c r="A490" t="s">
        <v>412</v>
      </c>
      <c r="B490" t="s">
        <v>102</v>
      </c>
      <c r="C490" t="s">
        <v>246</v>
      </c>
      <c r="D490">
        <v>3</v>
      </c>
      <c r="E490" s="66">
        <v>4.833333333333333</v>
      </c>
      <c r="F490">
        <v>14.5</v>
      </c>
      <c r="G490" s="66">
        <v>4.166666666666667</v>
      </c>
      <c r="H490">
        <v>12.5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</row>
    <row r="491" spans="1:18" x14ac:dyDescent="0.25">
      <c r="A491" t="s">
        <v>421</v>
      </c>
      <c r="B491" t="s">
        <v>102</v>
      </c>
      <c r="C491" t="s">
        <v>176</v>
      </c>
      <c r="D491">
        <v>5</v>
      </c>
      <c r="E491" s="66">
        <v>5.8</v>
      </c>
      <c r="F491">
        <v>29</v>
      </c>
      <c r="G491" s="66">
        <v>5.8</v>
      </c>
      <c r="H491">
        <v>29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</row>
    <row r="492" spans="1:18" x14ac:dyDescent="0.25">
      <c r="A492" t="s">
        <v>430</v>
      </c>
      <c r="B492" t="s">
        <v>102</v>
      </c>
      <c r="C492" t="s">
        <v>169</v>
      </c>
      <c r="D492">
        <v>1</v>
      </c>
      <c r="E492" s="66">
        <v>5.5</v>
      </c>
      <c r="F492">
        <v>5.5</v>
      </c>
      <c r="G492" s="66">
        <v>5.5</v>
      </c>
      <c r="H492">
        <v>5.5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</row>
    <row r="493" spans="1:18" x14ac:dyDescent="0.25">
      <c r="A493" t="s">
        <v>435</v>
      </c>
      <c r="B493" t="s">
        <v>102</v>
      </c>
      <c r="C493" t="s">
        <v>170</v>
      </c>
      <c r="D493">
        <v>5</v>
      </c>
      <c r="E493" s="66">
        <v>6.1</v>
      </c>
      <c r="F493">
        <v>30.5</v>
      </c>
      <c r="G493" s="66">
        <v>6.1</v>
      </c>
      <c r="H493">
        <v>30.5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</row>
    <row r="494" spans="1:18" x14ac:dyDescent="0.25">
      <c r="A494" t="s">
        <v>440</v>
      </c>
      <c r="B494" t="s">
        <v>102</v>
      </c>
      <c r="C494" t="s">
        <v>246</v>
      </c>
      <c r="D494">
        <v>3</v>
      </c>
      <c r="E494" s="66">
        <v>5.5</v>
      </c>
      <c r="F494">
        <v>16.5</v>
      </c>
      <c r="G494" s="66">
        <v>5.5</v>
      </c>
      <c r="H494">
        <v>16.5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</row>
    <row r="495" spans="1:18" x14ac:dyDescent="0.25">
      <c r="A495" t="s">
        <v>444</v>
      </c>
      <c r="B495" t="s">
        <v>102</v>
      </c>
      <c r="C495" t="s">
        <v>151</v>
      </c>
      <c r="D495">
        <v>1</v>
      </c>
      <c r="E495" s="66">
        <v>5.5</v>
      </c>
      <c r="F495">
        <v>5.5</v>
      </c>
      <c r="G495" s="66">
        <v>5.5</v>
      </c>
      <c r="H495">
        <v>5.5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</row>
    <row r="496" spans="1:18" x14ac:dyDescent="0.25">
      <c r="A496" t="s">
        <v>446</v>
      </c>
      <c r="B496" t="s">
        <v>102</v>
      </c>
      <c r="C496" t="s">
        <v>152</v>
      </c>
      <c r="D496">
        <v>1</v>
      </c>
      <c r="E496" s="66">
        <v>6</v>
      </c>
      <c r="F496">
        <v>6</v>
      </c>
      <c r="G496" s="66">
        <v>6</v>
      </c>
      <c r="H496">
        <v>6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</row>
    <row r="497" spans="1:18" x14ac:dyDescent="0.25">
      <c r="A497" t="s">
        <v>447</v>
      </c>
      <c r="B497" t="s">
        <v>102</v>
      </c>
      <c r="C497" t="s">
        <v>176</v>
      </c>
      <c r="D497">
        <v>2</v>
      </c>
      <c r="E497" s="66">
        <v>5</v>
      </c>
      <c r="F497">
        <v>10</v>
      </c>
      <c r="G497" s="66">
        <v>5</v>
      </c>
      <c r="H497">
        <v>10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</row>
    <row r="498" spans="1:18" x14ac:dyDescent="0.25">
      <c r="A498" t="s">
        <v>449</v>
      </c>
      <c r="B498" t="s">
        <v>102</v>
      </c>
      <c r="C498" t="s">
        <v>148</v>
      </c>
      <c r="D498">
        <v>2</v>
      </c>
      <c r="E498" s="66">
        <v>5.75</v>
      </c>
      <c r="F498">
        <v>11.5</v>
      </c>
      <c r="G498" s="66">
        <v>5.75</v>
      </c>
      <c r="H498">
        <v>11.5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</row>
    <row r="499" spans="1:18" x14ac:dyDescent="0.25">
      <c r="A499" t="s">
        <v>455</v>
      </c>
      <c r="B499" t="s">
        <v>102</v>
      </c>
      <c r="C499" t="s">
        <v>151</v>
      </c>
      <c r="D499">
        <v>5</v>
      </c>
      <c r="E499" s="66">
        <v>6.1</v>
      </c>
      <c r="F499">
        <v>30.5</v>
      </c>
      <c r="G499" s="66">
        <v>6.1</v>
      </c>
      <c r="H499">
        <v>30.5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</row>
    <row r="500" spans="1:18" x14ac:dyDescent="0.25">
      <c r="A500" t="s">
        <v>483</v>
      </c>
      <c r="B500" t="s">
        <v>107</v>
      </c>
      <c r="C500" t="s">
        <v>150</v>
      </c>
      <c r="D500">
        <v>13</v>
      </c>
      <c r="E500" s="66">
        <v>5.6538461538461542</v>
      </c>
      <c r="F500">
        <v>73.5</v>
      </c>
      <c r="G500" s="66">
        <v>6.115384615384615</v>
      </c>
      <c r="H500">
        <v>79.5</v>
      </c>
      <c r="I500">
        <v>2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</row>
    <row r="501" spans="1:18" x14ac:dyDescent="0.25">
      <c r="A501" t="s">
        <v>573</v>
      </c>
      <c r="B501" t="s">
        <v>107</v>
      </c>
      <c r="C501" t="s">
        <v>162</v>
      </c>
      <c r="D501">
        <v>13</v>
      </c>
      <c r="E501" s="66">
        <v>5.8461538461538458</v>
      </c>
      <c r="F501">
        <v>76</v>
      </c>
      <c r="G501" s="66">
        <v>6.3076923076923075</v>
      </c>
      <c r="H501">
        <v>82</v>
      </c>
      <c r="I501">
        <v>2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</row>
    <row r="502" spans="1:18" x14ac:dyDescent="0.25">
      <c r="A502" t="s">
        <v>587</v>
      </c>
      <c r="B502" t="s">
        <v>107</v>
      </c>
      <c r="C502" t="s">
        <v>217</v>
      </c>
      <c r="D502">
        <v>20</v>
      </c>
      <c r="E502" s="66">
        <v>6</v>
      </c>
      <c r="F502">
        <v>120</v>
      </c>
      <c r="G502" s="66">
        <v>6.3</v>
      </c>
      <c r="H502">
        <v>126</v>
      </c>
      <c r="I502">
        <v>2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</row>
    <row r="503" spans="1:18" x14ac:dyDescent="0.25">
      <c r="A503" t="s">
        <v>458</v>
      </c>
      <c r="B503" t="s">
        <v>107</v>
      </c>
      <c r="C503" t="s">
        <v>155</v>
      </c>
      <c r="D503">
        <v>4</v>
      </c>
      <c r="E503" s="66">
        <v>5.625</v>
      </c>
      <c r="F503">
        <v>22.5</v>
      </c>
      <c r="G503" s="66">
        <v>5.625</v>
      </c>
      <c r="H503">
        <v>22.5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</row>
    <row r="504" spans="1:18" x14ac:dyDescent="0.25">
      <c r="A504" t="s">
        <v>463</v>
      </c>
      <c r="B504" t="s">
        <v>107</v>
      </c>
      <c r="C504" t="s">
        <v>153</v>
      </c>
      <c r="D504">
        <v>6</v>
      </c>
      <c r="E504" s="66">
        <v>6</v>
      </c>
      <c r="F504">
        <v>36</v>
      </c>
      <c r="G504" s="66">
        <v>6</v>
      </c>
      <c r="H504">
        <v>36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</row>
    <row r="505" spans="1:18" x14ac:dyDescent="0.25">
      <c r="A505" t="s">
        <v>467</v>
      </c>
      <c r="B505" t="s">
        <v>107</v>
      </c>
      <c r="C505" t="s">
        <v>153</v>
      </c>
      <c r="D505">
        <v>2</v>
      </c>
      <c r="E505" s="66">
        <v>6.25</v>
      </c>
      <c r="F505">
        <v>12.5</v>
      </c>
      <c r="G505" s="66">
        <v>6.25</v>
      </c>
      <c r="H505">
        <v>12.5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</row>
    <row r="506" spans="1:18" x14ac:dyDescent="0.25">
      <c r="A506" t="s">
        <v>474</v>
      </c>
      <c r="B506" t="s">
        <v>107</v>
      </c>
      <c r="C506" t="s">
        <v>171</v>
      </c>
      <c r="D506">
        <v>3</v>
      </c>
      <c r="E506" s="66">
        <v>5.166666666666667</v>
      </c>
      <c r="F506">
        <v>15.5</v>
      </c>
      <c r="G506" s="66">
        <v>5.166666666666667</v>
      </c>
      <c r="H506">
        <v>15.5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</row>
    <row r="507" spans="1:18" x14ac:dyDescent="0.25">
      <c r="A507" t="s">
        <v>498</v>
      </c>
      <c r="B507" t="s">
        <v>107</v>
      </c>
      <c r="C507" t="s">
        <v>156</v>
      </c>
      <c r="D507">
        <v>11</v>
      </c>
      <c r="E507" s="66">
        <v>5.7727272727272725</v>
      </c>
      <c r="F507">
        <v>63.5</v>
      </c>
      <c r="G507" s="66">
        <v>5.7727272727272725</v>
      </c>
      <c r="H507">
        <v>63.5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</row>
    <row r="508" spans="1:18" x14ac:dyDescent="0.25">
      <c r="A508" t="s">
        <v>500</v>
      </c>
      <c r="B508" t="s">
        <v>107</v>
      </c>
      <c r="C508" t="s">
        <v>246</v>
      </c>
      <c r="D508">
        <v>16</v>
      </c>
      <c r="E508" s="66">
        <v>5.75</v>
      </c>
      <c r="F508">
        <v>92</v>
      </c>
      <c r="G508" s="66">
        <v>5.75</v>
      </c>
      <c r="H508">
        <v>92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</row>
    <row r="509" spans="1:18" x14ac:dyDescent="0.25">
      <c r="A509" t="s">
        <v>534</v>
      </c>
      <c r="B509" t="s">
        <v>107</v>
      </c>
      <c r="C509" t="s">
        <v>152</v>
      </c>
      <c r="D509">
        <v>1</v>
      </c>
      <c r="E509" s="66">
        <v>6</v>
      </c>
      <c r="F509">
        <v>6</v>
      </c>
      <c r="G509" s="66">
        <v>6</v>
      </c>
      <c r="H509">
        <v>6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</row>
    <row r="510" spans="1:18" x14ac:dyDescent="0.25">
      <c r="A510" t="s">
        <v>539</v>
      </c>
      <c r="B510" t="s">
        <v>107</v>
      </c>
      <c r="C510" t="s">
        <v>170</v>
      </c>
      <c r="D510">
        <v>1</v>
      </c>
      <c r="E510" s="66">
        <v>6</v>
      </c>
      <c r="F510">
        <v>6</v>
      </c>
      <c r="G510" s="66">
        <v>6</v>
      </c>
      <c r="H510">
        <v>6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</row>
    <row r="511" spans="1:18" x14ac:dyDescent="0.25">
      <c r="A511" t="s">
        <v>553</v>
      </c>
      <c r="B511" t="s">
        <v>107</v>
      </c>
      <c r="C511" t="s">
        <v>158</v>
      </c>
      <c r="D511">
        <v>2</v>
      </c>
      <c r="E511" s="66">
        <v>5.5</v>
      </c>
      <c r="F511">
        <v>11</v>
      </c>
      <c r="G511" s="66">
        <v>5.5</v>
      </c>
      <c r="H511">
        <v>11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</row>
    <row r="512" spans="1:18" x14ac:dyDescent="0.25">
      <c r="A512" t="s">
        <v>558</v>
      </c>
      <c r="B512" t="s">
        <v>107</v>
      </c>
      <c r="C512" t="s">
        <v>152</v>
      </c>
      <c r="D512">
        <v>1</v>
      </c>
      <c r="E512" s="66">
        <v>6</v>
      </c>
      <c r="F512">
        <v>6</v>
      </c>
      <c r="G512" s="66">
        <v>6</v>
      </c>
      <c r="H512">
        <v>6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</row>
    <row r="513" spans="1:18" x14ac:dyDescent="0.25">
      <c r="A513" t="s">
        <v>568</v>
      </c>
      <c r="B513" t="s">
        <v>107</v>
      </c>
      <c r="C513" t="s">
        <v>158</v>
      </c>
      <c r="D513">
        <v>1</v>
      </c>
      <c r="E513" s="66">
        <v>6</v>
      </c>
      <c r="F513">
        <v>6</v>
      </c>
      <c r="G513" s="66">
        <v>6</v>
      </c>
      <c r="H513">
        <v>6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</row>
    <row r="514" spans="1:18" x14ac:dyDescent="0.25">
      <c r="A514" t="s">
        <v>571</v>
      </c>
      <c r="B514" t="s">
        <v>107</v>
      </c>
      <c r="C514" t="s">
        <v>217</v>
      </c>
      <c r="D514">
        <v>1</v>
      </c>
      <c r="E514" s="66">
        <v>6</v>
      </c>
      <c r="F514">
        <v>6</v>
      </c>
      <c r="G514" s="66">
        <v>6</v>
      </c>
      <c r="H514">
        <v>6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</row>
    <row r="515" spans="1:18" x14ac:dyDescent="0.25">
      <c r="A515" t="s">
        <v>591</v>
      </c>
      <c r="B515" t="s">
        <v>107</v>
      </c>
      <c r="C515" t="s">
        <v>154</v>
      </c>
      <c r="D515">
        <v>1</v>
      </c>
      <c r="E515" s="66">
        <v>6</v>
      </c>
      <c r="F515">
        <v>6</v>
      </c>
      <c r="G515" s="66">
        <v>6</v>
      </c>
      <c r="H515">
        <v>6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</row>
    <row r="516" spans="1:18" x14ac:dyDescent="0.25">
      <c r="A516" t="s">
        <v>596</v>
      </c>
      <c r="B516" t="s">
        <v>107</v>
      </c>
      <c r="C516" t="s">
        <v>148</v>
      </c>
      <c r="D516">
        <v>1</v>
      </c>
      <c r="E516" s="66">
        <v>5.5</v>
      </c>
      <c r="F516">
        <v>5.5</v>
      </c>
      <c r="G516" s="66">
        <v>5.5</v>
      </c>
      <c r="H516">
        <v>5.5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</row>
    <row r="517" spans="1:18" x14ac:dyDescent="0.25">
      <c r="A517" t="s">
        <v>600</v>
      </c>
      <c r="B517" t="s">
        <v>107</v>
      </c>
      <c r="C517" t="s">
        <v>150</v>
      </c>
      <c r="D517">
        <v>8</v>
      </c>
      <c r="E517" s="66">
        <v>5.1875</v>
      </c>
      <c r="F517">
        <v>41.5</v>
      </c>
      <c r="G517" s="66">
        <v>5.1875</v>
      </c>
      <c r="H517">
        <v>41.5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</row>
    <row r="518" spans="1:18" x14ac:dyDescent="0.25">
      <c r="A518" t="s">
        <v>623</v>
      </c>
      <c r="B518" t="s">
        <v>107</v>
      </c>
      <c r="C518" t="s">
        <v>156</v>
      </c>
      <c r="D518">
        <v>6</v>
      </c>
      <c r="E518" s="66">
        <v>5.75</v>
      </c>
      <c r="F518">
        <v>34.5</v>
      </c>
      <c r="G518" s="66">
        <v>5.75</v>
      </c>
      <c r="H518">
        <v>34.5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</row>
    <row r="519" spans="1:18" x14ac:dyDescent="0.25">
      <c r="A519" t="s">
        <v>624</v>
      </c>
      <c r="B519" t="s">
        <v>107</v>
      </c>
      <c r="C519" t="s">
        <v>150</v>
      </c>
      <c r="D519">
        <v>5</v>
      </c>
      <c r="E519" s="66">
        <v>5.6</v>
      </c>
      <c r="F519">
        <v>28</v>
      </c>
      <c r="G519" s="66">
        <v>5.6</v>
      </c>
      <c r="H519">
        <v>28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</row>
    <row r="520" spans="1:18" x14ac:dyDescent="0.25">
      <c r="A520" t="s">
        <v>634</v>
      </c>
      <c r="B520" t="s">
        <v>107</v>
      </c>
      <c r="C520" t="s">
        <v>155</v>
      </c>
      <c r="D520">
        <v>2</v>
      </c>
      <c r="E520" s="66">
        <v>6</v>
      </c>
      <c r="F520">
        <v>12</v>
      </c>
      <c r="G520" s="66">
        <v>6</v>
      </c>
      <c r="H520">
        <v>12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</row>
    <row r="521" spans="1:18" x14ac:dyDescent="0.25">
      <c r="A521" t="s">
        <v>646</v>
      </c>
      <c r="B521" t="s">
        <v>107</v>
      </c>
      <c r="C521" t="s">
        <v>148</v>
      </c>
      <c r="D521">
        <v>8</v>
      </c>
      <c r="E521" s="66">
        <v>5.875</v>
      </c>
      <c r="F521">
        <v>47</v>
      </c>
      <c r="G521" s="66">
        <v>5.875</v>
      </c>
      <c r="H521">
        <v>47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</row>
    <row r="522" spans="1:18" x14ac:dyDescent="0.25">
      <c r="A522" t="s">
        <v>647</v>
      </c>
      <c r="B522" t="s">
        <v>107</v>
      </c>
      <c r="C522" t="s">
        <v>157</v>
      </c>
      <c r="D522">
        <v>2</v>
      </c>
      <c r="E522" s="66">
        <v>5</v>
      </c>
      <c r="F522">
        <v>10</v>
      </c>
      <c r="G522" s="66">
        <v>5</v>
      </c>
      <c r="H522">
        <v>10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</row>
    <row r="523" spans="1:18" x14ac:dyDescent="0.25">
      <c r="A523" t="s">
        <v>717</v>
      </c>
      <c r="B523" t="s">
        <v>101</v>
      </c>
      <c r="C523" t="s">
        <v>158</v>
      </c>
      <c r="D523">
        <v>9</v>
      </c>
      <c r="E523" s="66">
        <v>5.833333333333333</v>
      </c>
      <c r="F523">
        <v>52.5</v>
      </c>
      <c r="G523" s="66">
        <v>6.5</v>
      </c>
      <c r="H523">
        <v>58.5</v>
      </c>
      <c r="I523">
        <v>2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</row>
    <row r="524" spans="1:18" x14ac:dyDescent="0.25">
      <c r="A524" t="s">
        <v>738</v>
      </c>
      <c r="B524" t="s">
        <v>101</v>
      </c>
      <c r="C524" t="s">
        <v>153</v>
      </c>
      <c r="D524">
        <v>2</v>
      </c>
      <c r="E524" s="66">
        <v>5.75</v>
      </c>
      <c r="F524">
        <v>11.5</v>
      </c>
      <c r="G524" s="66">
        <v>7.25</v>
      </c>
      <c r="H524">
        <v>14.5</v>
      </c>
      <c r="I524">
        <v>1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</row>
    <row r="525" spans="1:18" x14ac:dyDescent="0.25">
      <c r="A525" t="s">
        <v>649</v>
      </c>
      <c r="B525" t="s">
        <v>101</v>
      </c>
      <c r="C525" t="s">
        <v>246</v>
      </c>
      <c r="D525">
        <v>4</v>
      </c>
      <c r="E525" s="66">
        <v>5.75</v>
      </c>
      <c r="F525">
        <v>23</v>
      </c>
      <c r="G525" s="66">
        <v>5.75</v>
      </c>
      <c r="H525">
        <v>23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</row>
    <row r="526" spans="1:18" x14ac:dyDescent="0.25">
      <c r="A526" t="s">
        <v>651</v>
      </c>
      <c r="B526" t="s">
        <v>101</v>
      </c>
      <c r="C526" t="s">
        <v>158</v>
      </c>
      <c r="D526">
        <v>1</v>
      </c>
      <c r="E526" s="66">
        <v>5.5</v>
      </c>
      <c r="F526">
        <v>5.5</v>
      </c>
      <c r="G526" s="66">
        <v>5.5</v>
      </c>
      <c r="H526">
        <v>5.5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</row>
    <row r="527" spans="1:18" x14ac:dyDescent="0.25">
      <c r="A527" t="s">
        <v>657</v>
      </c>
      <c r="B527" t="s">
        <v>101</v>
      </c>
      <c r="C527" t="s">
        <v>170</v>
      </c>
      <c r="D527">
        <v>2</v>
      </c>
      <c r="E527" s="66">
        <v>5.75</v>
      </c>
      <c r="F527">
        <v>11.5</v>
      </c>
      <c r="G527" s="66">
        <v>5.75</v>
      </c>
      <c r="H527">
        <v>11.5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</row>
    <row r="528" spans="1:18" x14ac:dyDescent="0.25">
      <c r="A528" t="s">
        <v>661</v>
      </c>
      <c r="B528" t="s">
        <v>101</v>
      </c>
      <c r="C528" t="s">
        <v>217</v>
      </c>
      <c r="D528">
        <v>8</v>
      </c>
      <c r="E528" s="66">
        <v>5.6875</v>
      </c>
      <c r="F528">
        <v>45.5</v>
      </c>
      <c r="G528" s="66">
        <v>5.6875</v>
      </c>
      <c r="H528">
        <v>45.5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</row>
    <row r="529" spans="1:18" x14ac:dyDescent="0.25">
      <c r="A529" t="s">
        <v>664</v>
      </c>
      <c r="B529" t="s">
        <v>101</v>
      </c>
      <c r="C529" t="s">
        <v>159</v>
      </c>
      <c r="D529">
        <v>1</v>
      </c>
      <c r="E529" s="66">
        <v>5.5</v>
      </c>
      <c r="F529">
        <v>5.5</v>
      </c>
      <c r="G529" s="66">
        <v>5.5</v>
      </c>
      <c r="H529">
        <v>5.5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</row>
    <row r="530" spans="1:18" x14ac:dyDescent="0.25">
      <c r="A530" t="s">
        <v>665</v>
      </c>
      <c r="B530" t="s">
        <v>101</v>
      </c>
      <c r="C530" t="s">
        <v>149</v>
      </c>
      <c r="D530">
        <v>1</v>
      </c>
      <c r="E530" s="66">
        <v>6</v>
      </c>
      <c r="F530">
        <v>6</v>
      </c>
      <c r="G530" s="66">
        <v>6</v>
      </c>
      <c r="H530">
        <v>6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</row>
    <row r="531" spans="1:18" x14ac:dyDescent="0.25">
      <c r="A531" t="s">
        <v>667</v>
      </c>
      <c r="B531" t="s">
        <v>101</v>
      </c>
      <c r="C531" t="s">
        <v>152</v>
      </c>
      <c r="D531">
        <v>1</v>
      </c>
      <c r="E531" s="66">
        <v>6</v>
      </c>
      <c r="F531">
        <v>6</v>
      </c>
      <c r="G531" s="66">
        <v>6</v>
      </c>
      <c r="H531">
        <v>6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</row>
    <row r="532" spans="1:18" x14ac:dyDescent="0.25">
      <c r="A532" t="s">
        <v>673</v>
      </c>
      <c r="B532" t="s">
        <v>101</v>
      </c>
      <c r="C532" t="s">
        <v>171</v>
      </c>
      <c r="D532">
        <v>1</v>
      </c>
      <c r="E532" s="66">
        <v>5</v>
      </c>
      <c r="F532">
        <v>5</v>
      </c>
      <c r="G532" s="66">
        <v>5</v>
      </c>
      <c r="H532">
        <v>5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</row>
    <row r="533" spans="1:18" x14ac:dyDescent="0.25">
      <c r="A533" t="s">
        <v>679</v>
      </c>
      <c r="B533" t="s">
        <v>101</v>
      </c>
      <c r="C533" t="s">
        <v>149</v>
      </c>
      <c r="D533">
        <v>5</v>
      </c>
      <c r="E533" s="66">
        <v>5.5</v>
      </c>
      <c r="F533">
        <v>27.5</v>
      </c>
      <c r="G533" s="66">
        <v>5.5</v>
      </c>
      <c r="H533">
        <v>27.5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</row>
    <row r="534" spans="1:18" x14ac:dyDescent="0.25">
      <c r="A534" t="s">
        <v>686</v>
      </c>
      <c r="B534" t="s">
        <v>101</v>
      </c>
      <c r="C534" t="s">
        <v>246</v>
      </c>
      <c r="D534">
        <v>1</v>
      </c>
      <c r="E534" s="66">
        <v>5.5</v>
      </c>
      <c r="F534">
        <v>5.5</v>
      </c>
      <c r="G534" s="66">
        <v>5.5</v>
      </c>
      <c r="H534">
        <v>5.5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</row>
    <row r="535" spans="1:18" x14ac:dyDescent="0.25">
      <c r="A535" t="s">
        <v>703</v>
      </c>
      <c r="B535" t="s">
        <v>101</v>
      </c>
      <c r="C535" t="s">
        <v>170</v>
      </c>
      <c r="D535">
        <v>5</v>
      </c>
      <c r="E535" s="66">
        <v>5.3</v>
      </c>
      <c r="F535">
        <v>26.5</v>
      </c>
      <c r="G535" s="66">
        <v>5.3</v>
      </c>
      <c r="H535">
        <v>26.5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</row>
    <row r="536" spans="1:18" x14ac:dyDescent="0.25">
      <c r="A536" t="s">
        <v>724</v>
      </c>
      <c r="B536" t="s">
        <v>101</v>
      </c>
      <c r="C536" t="s">
        <v>162</v>
      </c>
      <c r="D536">
        <v>2</v>
      </c>
      <c r="E536" s="66">
        <v>5.5</v>
      </c>
      <c r="F536">
        <v>11</v>
      </c>
      <c r="G536" s="66">
        <v>5.5</v>
      </c>
      <c r="H536">
        <v>11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</row>
    <row r="537" spans="1:18" x14ac:dyDescent="0.25">
      <c r="A537" t="s">
        <v>726</v>
      </c>
      <c r="B537" t="s">
        <v>101</v>
      </c>
      <c r="C537" t="s">
        <v>246</v>
      </c>
      <c r="D537">
        <v>1</v>
      </c>
      <c r="E537" s="66">
        <v>6</v>
      </c>
      <c r="F537">
        <v>6</v>
      </c>
      <c r="G537" s="66">
        <v>6</v>
      </c>
      <c r="H537">
        <v>6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</row>
    <row r="538" spans="1:18" x14ac:dyDescent="0.25">
      <c r="A538" t="s">
        <v>731</v>
      </c>
      <c r="B538" t="s">
        <v>101</v>
      </c>
      <c r="C538" t="s">
        <v>149</v>
      </c>
      <c r="D538">
        <v>4</v>
      </c>
      <c r="E538" s="66">
        <v>5.5</v>
      </c>
      <c r="F538">
        <v>22</v>
      </c>
      <c r="G538" s="66">
        <v>5.5</v>
      </c>
      <c r="H538">
        <v>22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</row>
    <row r="539" spans="1:18" x14ac:dyDescent="0.25">
      <c r="A539" t="s">
        <v>733</v>
      </c>
      <c r="B539" t="s">
        <v>101</v>
      </c>
      <c r="C539" t="s">
        <v>154</v>
      </c>
      <c r="D539">
        <v>4</v>
      </c>
      <c r="E539" s="66">
        <v>5.375</v>
      </c>
      <c r="F539">
        <v>21.5</v>
      </c>
      <c r="G539" s="66">
        <v>5.375</v>
      </c>
      <c r="H539">
        <v>21.5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</row>
    <row r="540" spans="1:18" x14ac:dyDescent="0.25">
      <c r="A540" t="s">
        <v>736</v>
      </c>
      <c r="B540" t="s">
        <v>101</v>
      </c>
      <c r="C540" t="s">
        <v>217</v>
      </c>
      <c r="D540">
        <v>3</v>
      </c>
      <c r="E540" s="66">
        <v>5.5</v>
      </c>
      <c r="F540">
        <v>16.5</v>
      </c>
      <c r="G540" s="66">
        <v>5.5</v>
      </c>
      <c r="H540">
        <v>16.5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</row>
    <row r="541" spans="1:18" x14ac:dyDescent="0.25">
      <c r="A541" t="s">
        <v>737</v>
      </c>
      <c r="B541" t="s">
        <v>101</v>
      </c>
      <c r="C541" t="s">
        <v>157</v>
      </c>
      <c r="D541">
        <v>1</v>
      </c>
      <c r="E541" s="66">
        <v>5.5</v>
      </c>
      <c r="F541">
        <v>5.5</v>
      </c>
      <c r="G541" s="66">
        <v>5.5</v>
      </c>
      <c r="H541">
        <v>5.5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</row>
    <row r="542" spans="1:18" x14ac:dyDescent="0.25">
      <c r="A542" t="s">
        <v>740</v>
      </c>
      <c r="B542" t="s">
        <v>101</v>
      </c>
      <c r="C542" t="s">
        <v>162</v>
      </c>
      <c r="D542">
        <v>1</v>
      </c>
      <c r="E542" s="66">
        <v>5.5</v>
      </c>
      <c r="F542">
        <v>5.5</v>
      </c>
      <c r="G542" s="66">
        <v>5.5</v>
      </c>
      <c r="H542">
        <v>5.5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</row>
    <row r="543" spans="1:18" x14ac:dyDescent="0.25">
      <c r="A543" t="s">
        <v>742</v>
      </c>
      <c r="B543" t="s">
        <v>101</v>
      </c>
      <c r="C543" t="s">
        <v>246</v>
      </c>
      <c r="D543">
        <v>2</v>
      </c>
      <c r="E543" s="66">
        <v>5.25</v>
      </c>
      <c r="F543">
        <v>10.5</v>
      </c>
      <c r="G543" s="66">
        <v>5.25</v>
      </c>
      <c r="H543">
        <v>10.5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</row>
    <row r="544" spans="1:18" x14ac:dyDescent="0.25">
      <c r="A544" t="s">
        <v>752</v>
      </c>
      <c r="B544" t="s">
        <v>101</v>
      </c>
      <c r="C544" t="s">
        <v>153</v>
      </c>
      <c r="D544">
        <v>2</v>
      </c>
      <c r="E544" s="66">
        <v>5.25</v>
      </c>
      <c r="F544">
        <v>10.5</v>
      </c>
      <c r="G544" s="66">
        <v>5.25</v>
      </c>
      <c r="H544">
        <v>10.5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</row>
  </sheetData>
  <autoFilter ref="A1:R54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2"/>
  <sheetViews>
    <sheetView workbookViewId="0">
      <selection activeCell="L12" sqref="L12"/>
    </sheetView>
  </sheetViews>
  <sheetFormatPr defaultColWidth="8.85546875" defaultRowHeight="11.25" x14ac:dyDescent="0.2"/>
  <cols>
    <col min="1" max="1" width="2" style="26" customWidth="1"/>
    <col min="2" max="2" width="9.28515625" style="2" customWidth="1"/>
    <col min="3" max="4" width="3.28515625" style="31" customWidth="1"/>
    <col min="5" max="5" width="4.42578125" style="31" customWidth="1"/>
    <col min="6" max="7" width="3.28515625" style="31" customWidth="1"/>
    <col min="8" max="8" width="2" style="26" customWidth="1"/>
    <col min="9" max="9" width="9.28515625" style="2" customWidth="1"/>
    <col min="10" max="11" width="3.28515625" style="31" customWidth="1"/>
    <col min="12" max="12" width="4.42578125" style="31" customWidth="1"/>
    <col min="13" max="14" width="3.28515625" style="31" customWidth="1"/>
    <col min="15" max="15" width="2" style="26" customWidth="1"/>
    <col min="16" max="16" width="9.28515625" style="2" customWidth="1"/>
    <col min="17" max="18" width="3.28515625" style="31" customWidth="1"/>
    <col min="19" max="19" width="4.42578125" style="31" customWidth="1"/>
    <col min="20" max="21" width="3.28515625" style="31" customWidth="1"/>
    <col min="22" max="22" width="2" style="26" customWidth="1"/>
    <col min="23" max="23" width="8.85546875" style="2"/>
    <col min="24" max="27" width="9" style="2" customWidth="1"/>
    <col min="28" max="16384" width="8.85546875" style="2"/>
  </cols>
  <sheetData>
    <row r="1" spans="1:22" x14ac:dyDescent="0.2">
      <c r="A1" s="4"/>
      <c r="B1" s="4"/>
      <c r="C1" s="94"/>
      <c r="D1" s="95"/>
      <c r="E1" s="96" t="s">
        <v>192</v>
      </c>
      <c r="F1" s="95"/>
      <c r="G1" s="97"/>
      <c r="H1" s="4"/>
      <c r="I1" s="4"/>
      <c r="J1" s="94"/>
      <c r="K1" s="95"/>
      <c r="L1" s="96" t="s">
        <v>192</v>
      </c>
      <c r="M1" s="95"/>
      <c r="N1" s="97"/>
      <c r="O1" s="4"/>
      <c r="P1" s="4"/>
      <c r="Q1" s="94"/>
      <c r="R1" s="95"/>
      <c r="S1" s="96" t="s">
        <v>192</v>
      </c>
      <c r="T1" s="95"/>
      <c r="U1" s="97"/>
      <c r="V1" s="4"/>
    </row>
    <row r="2" spans="1:22" ht="24" customHeight="1" x14ac:dyDescent="0.2">
      <c r="A2" s="4"/>
      <c r="B2" s="220" t="s">
        <v>816</v>
      </c>
      <c r="C2" s="221" t="s">
        <v>187</v>
      </c>
      <c r="D2" s="222" t="s">
        <v>188</v>
      </c>
      <c r="E2" s="223" t="s">
        <v>189</v>
      </c>
      <c r="F2" s="223" t="s">
        <v>190</v>
      </c>
      <c r="G2" s="223" t="s">
        <v>191</v>
      </c>
      <c r="H2" s="4"/>
      <c r="I2" s="220" t="s">
        <v>814</v>
      </c>
      <c r="J2" s="221" t="s">
        <v>187</v>
      </c>
      <c r="K2" s="222" t="s">
        <v>188</v>
      </c>
      <c r="L2" s="223" t="s">
        <v>189</v>
      </c>
      <c r="M2" s="223" t="s">
        <v>190</v>
      </c>
      <c r="N2" s="223" t="s">
        <v>191</v>
      </c>
      <c r="O2" s="4"/>
      <c r="P2" s="220" t="s">
        <v>815</v>
      </c>
      <c r="Q2" s="221" t="s">
        <v>187</v>
      </c>
      <c r="R2" s="222" t="s">
        <v>188</v>
      </c>
      <c r="S2" s="223" t="s">
        <v>189</v>
      </c>
      <c r="T2" s="223" t="s">
        <v>190</v>
      </c>
      <c r="U2" s="223" t="s">
        <v>191</v>
      </c>
      <c r="V2" s="4"/>
    </row>
    <row r="3" spans="1:22" ht="10.5" customHeight="1" x14ac:dyDescent="0.2">
      <c r="A3" s="4"/>
      <c r="B3" s="224" t="s">
        <v>732</v>
      </c>
      <c r="C3" s="225" t="str">
        <f>LEFT(VLOOKUP($B3,'DB 2013-2014'!$A:$X,3,0),3)</f>
        <v>cag</v>
      </c>
      <c r="D3" s="225">
        <f>VLOOKUP($B3,'DB 2013-2014'!$A:$X,4,0)</f>
        <v>24</v>
      </c>
      <c r="E3" s="226">
        <f>(F3/2+G3)/D3</f>
        <v>0.20833333333333334</v>
      </c>
      <c r="F3" s="219">
        <f>VLOOKUP($B3,'DB 2013-2014'!$A:$X,13,0)</f>
        <v>8</v>
      </c>
      <c r="G3" s="225">
        <f>VLOOKUP($B3,'DB 2013-2014'!$A:$X,14,0)</f>
        <v>1</v>
      </c>
      <c r="H3" s="4"/>
      <c r="I3" s="224" t="s">
        <v>609</v>
      </c>
      <c r="J3" s="225" t="str">
        <f>LEFT(VLOOKUP($I3,'DB 2013-2014'!$A:$X,3,0),3)</f>
        <v>udi</v>
      </c>
      <c r="K3" s="225">
        <f>VLOOKUP($I3,'DB 2013-2014'!$A:$X,4,0)</f>
        <v>22</v>
      </c>
      <c r="L3" s="226">
        <f>(M3/2+N3)/K3</f>
        <v>0.27272727272727271</v>
      </c>
      <c r="M3" s="219">
        <f>VLOOKUP($I3,'DB 2013-2014'!$A:$X,13,0)</f>
        <v>12</v>
      </c>
      <c r="N3" s="225">
        <f>VLOOKUP($I3,'DB 2013-2014'!$A:$X,14,0)</f>
        <v>0</v>
      </c>
      <c r="O3" s="4"/>
      <c r="P3" s="224" t="s">
        <v>312</v>
      </c>
      <c r="Q3" s="225" t="str">
        <f>LEFT(VLOOKUP($P3,'DB 2013-2014'!$A:$X,3,0),3)</f>
        <v>chi</v>
      </c>
      <c r="R3" s="225">
        <f>VLOOKUP($P3,'DB 2013-2014'!$A:$X,4,0)</f>
        <v>32</v>
      </c>
      <c r="S3" s="226">
        <f>(T3/2+U3)/R3</f>
        <v>0.265625</v>
      </c>
      <c r="T3" s="219">
        <f>VLOOKUP($P3,'DB 2013-2014'!$A:$X,13,0)</f>
        <v>15</v>
      </c>
      <c r="U3" s="225">
        <f>VLOOKUP($P3,'DB 2013-2014'!$A:$X,14,0)</f>
        <v>1</v>
      </c>
      <c r="V3" s="4"/>
    </row>
    <row r="4" spans="1:22" ht="10.5" customHeight="1" x14ac:dyDescent="0.2">
      <c r="A4" s="4"/>
      <c r="B4" s="224" t="s">
        <v>655</v>
      </c>
      <c r="C4" s="225" t="str">
        <f>LEFT(VLOOKUP($B4,'DB 2013-2014'!$A:$X,3,0),3)</f>
        <v>sas</v>
      </c>
      <c r="D4" s="225">
        <f>VLOOKUP($B4,'DB 2013-2014'!$A:$X,4,0)</f>
        <v>29</v>
      </c>
      <c r="E4" s="226">
        <f t="shared" ref="E4:E17" si="0">(F4/2+G4)/D4</f>
        <v>0.20689655172413793</v>
      </c>
      <c r="F4" s="219">
        <f>VLOOKUP($B4,'DB 2013-2014'!$A:$X,13,0)</f>
        <v>10</v>
      </c>
      <c r="G4" s="225">
        <f>VLOOKUP($B4,'DB 2013-2014'!$A:$X,14,0)</f>
        <v>1</v>
      </c>
      <c r="H4" s="4"/>
      <c r="I4" s="224" t="s">
        <v>505</v>
      </c>
      <c r="J4" s="225" t="str">
        <f>LEFT(VLOOKUP($I4,'DB 2013-2014'!$A:$X,3,0),3)</f>
        <v>cag</v>
      </c>
      <c r="K4" s="225">
        <f>VLOOKUP($I4,'DB 2013-2014'!$A:$X,4,0)</f>
        <v>31</v>
      </c>
      <c r="L4" s="226">
        <f>(M4/2+N4)/K4</f>
        <v>0.25806451612903225</v>
      </c>
      <c r="M4" s="219">
        <f>VLOOKUP($I4,'DB 2013-2014'!$A:$X,13,0)</f>
        <v>12</v>
      </c>
      <c r="N4" s="225">
        <f>VLOOKUP($I4,'DB 2013-2014'!$A:$X,14,0)</f>
        <v>2</v>
      </c>
      <c r="O4" s="4"/>
      <c r="P4" s="224" t="s">
        <v>366</v>
      </c>
      <c r="Q4" s="225" t="str">
        <f>LEFT(VLOOKUP($P4,'DB 2013-2014'!$A:$X,3,0),3)</f>
        <v>par</v>
      </c>
      <c r="R4" s="225">
        <f>VLOOKUP($P4,'DB 2013-2014'!$A:$X,4,0)</f>
        <v>34</v>
      </c>
      <c r="S4" s="226">
        <f>(T4/2+U4)/R4</f>
        <v>0.23529411764705882</v>
      </c>
      <c r="T4" s="219">
        <f>VLOOKUP($P4,'DB 2013-2014'!$A:$X,13,0)</f>
        <v>14</v>
      </c>
      <c r="U4" s="225">
        <f>VLOOKUP($P4,'DB 2013-2014'!$A:$X,14,0)</f>
        <v>1</v>
      </c>
      <c r="V4" s="4"/>
    </row>
    <row r="5" spans="1:22" ht="10.5" customHeight="1" x14ac:dyDescent="0.2">
      <c r="A5" s="4"/>
      <c r="B5" s="224" t="s">
        <v>652</v>
      </c>
      <c r="C5" s="225" t="str">
        <f>LEFT(VLOOKUP($B5,'DB 2013-2014'!$A:$X,3,0),3)</f>
        <v>mil</v>
      </c>
      <c r="D5" s="225">
        <f>VLOOKUP($B5,'DB 2013-2014'!$A:$X,4,0)</f>
        <v>30</v>
      </c>
      <c r="E5" s="226">
        <f t="shared" si="0"/>
        <v>0.18333333333333332</v>
      </c>
      <c r="F5" s="219">
        <f>VLOOKUP($B5,'DB 2013-2014'!$A:$X,13,0)</f>
        <v>9</v>
      </c>
      <c r="G5" s="225">
        <f>VLOOKUP($B5,'DB 2013-2014'!$A:$X,14,0)</f>
        <v>1</v>
      </c>
      <c r="H5" s="4"/>
      <c r="I5" s="224" t="s">
        <v>562</v>
      </c>
      <c r="J5" s="225" t="str">
        <f>LEFT(VLOOKUP($I5,'DB 2013-2014'!$A:$X,3,0),3)</f>
        <v>bol</v>
      </c>
      <c r="K5" s="225">
        <f>VLOOKUP($I5,'DB 2013-2014'!$A:$X,4,0)</f>
        <v>28</v>
      </c>
      <c r="L5" s="226">
        <f>(M5/2+N5)/K5</f>
        <v>0.25</v>
      </c>
      <c r="M5" s="219">
        <f>VLOOKUP($I5,'DB 2013-2014'!$A:$X,13,0)</f>
        <v>12</v>
      </c>
      <c r="N5" s="225">
        <f>VLOOKUP($I5,'DB 2013-2014'!$A:$X,14,0)</f>
        <v>1</v>
      </c>
      <c r="O5" s="4"/>
      <c r="P5" s="224" t="s">
        <v>304</v>
      </c>
      <c r="Q5" s="225" t="str">
        <f>LEFT(VLOOKUP($P5,'DB 2013-2014'!$A:$X,3,0),3)</f>
        <v>sas</v>
      </c>
      <c r="R5" s="225">
        <f>VLOOKUP($P5,'DB 2013-2014'!$A:$X,4,0)</f>
        <v>20</v>
      </c>
      <c r="S5" s="226">
        <f>(T5/2+U5)/R5</f>
        <v>0.2</v>
      </c>
      <c r="T5" s="219">
        <f>VLOOKUP($P5,'DB 2013-2014'!$A:$X,13,0)</f>
        <v>4</v>
      </c>
      <c r="U5" s="225">
        <f>VLOOKUP($P5,'DB 2013-2014'!$A:$X,14,0)</f>
        <v>2</v>
      </c>
      <c r="V5" s="4"/>
    </row>
    <row r="6" spans="1:22" ht="10.5" customHeight="1" x14ac:dyDescent="0.2">
      <c r="A6" s="4"/>
      <c r="B6" s="224" t="s">
        <v>692</v>
      </c>
      <c r="C6" s="225" t="str">
        <f>LEFT(VLOOKUP($B6,'DB 2013-2014'!$A:$X,3,0),3)</f>
        <v>tor</v>
      </c>
      <c r="D6" s="225">
        <f>VLOOKUP($B6,'DB 2013-2014'!$A:$X,4,0)</f>
        <v>33</v>
      </c>
      <c r="E6" s="226">
        <f t="shared" si="0"/>
        <v>0.18181818181818182</v>
      </c>
      <c r="F6" s="219">
        <f>VLOOKUP($B6,'DB 2013-2014'!$A:$X,13,0)</f>
        <v>10</v>
      </c>
      <c r="G6" s="225">
        <f>VLOOKUP($B6,'DB 2013-2014'!$A:$X,14,0)</f>
        <v>1</v>
      </c>
      <c r="H6" s="4"/>
      <c r="I6" s="224" t="s">
        <v>513</v>
      </c>
      <c r="J6" s="225" t="str">
        <f>LEFT(VLOOKUP($I6,'DB 2013-2014'!$A:$X,3,0),3)</f>
        <v>bol</v>
      </c>
      <c r="K6" s="225">
        <f>VLOOKUP($I6,'DB 2013-2014'!$A:$X,4,0)</f>
        <v>19</v>
      </c>
      <c r="L6" s="226">
        <f>(M6/2+N6)/K6</f>
        <v>0.23684210526315788</v>
      </c>
      <c r="M6" s="219">
        <f>VLOOKUP($I6,'DB 2013-2014'!$A:$X,13,0)</f>
        <v>9</v>
      </c>
      <c r="N6" s="225">
        <f>VLOOKUP($I6,'DB 2013-2014'!$A:$X,14,0)</f>
        <v>0</v>
      </c>
      <c r="O6" s="4"/>
      <c r="P6" s="224" t="s">
        <v>420</v>
      </c>
      <c r="Q6" s="225" t="str">
        <f>LEFT(VLOOKUP($P6,'DB 2013-2014'!$A:$X,3,0),3)</f>
        <v>fio</v>
      </c>
      <c r="R6" s="225">
        <f>VLOOKUP($P6,'DB 2013-2014'!$A:$X,4,0)</f>
        <v>33</v>
      </c>
      <c r="S6" s="226">
        <f>(T6/2+U6)/R6</f>
        <v>0.19696969696969696</v>
      </c>
      <c r="T6" s="219">
        <f>VLOOKUP($P6,'DB 2013-2014'!$A:$X,13,0)</f>
        <v>13</v>
      </c>
      <c r="U6" s="225">
        <f>VLOOKUP($P6,'DB 2013-2014'!$A:$X,14,0)</f>
        <v>0</v>
      </c>
      <c r="V6" s="4"/>
    </row>
    <row r="7" spans="1:22" ht="10.5" customHeight="1" x14ac:dyDescent="0.2">
      <c r="A7" s="4"/>
      <c r="B7" s="224" t="s">
        <v>754</v>
      </c>
      <c r="C7" s="225" t="str">
        <f>LEFT(VLOOKUP($B7,'DB 2013-2014'!$A:$X,3,0),3)</f>
        <v>sas</v>
      </c>
      <c r="D7" s="225">
        <f>VLOOKUP($B7,'DB 2013-2014'!$A:$X,4,0)</f>
        <v>33</v>
      </c>
      <c r="E7" s="226">
        <f t="shared" si="0"/>
        <v>0.18181818181818182</v>
      </c>
      <c r="F7" s="219">
        <f>VLOOKUP($B7,'DB 2013-2014'!$A:$X,13,0)</f>
        <v>10</v>
      </c>
      <c r="G7" s="225">
        <f>VLOOKUP($B7,'DB 2013-2014'!$A:$X,14,0)</f>
        <v>1</v>
      </c>
      <c r="H7" s="4"/>
      <c r="I7" s="224" t="s">
        <v>642</v>
      </c>
      <c r="J7" s="225" t="str">
        <f>LEFT(VLOOKUP($I7,'DB 2013-2014'!$A:$X,3,0),3)</f>
        <v>tor</v>
      </c>
      <c r="K7" s="225">
        <f>VLOOKUP($I7,'DB 2013-2014'!$A:$X,4,0)</f>
        <v>33</v>
      </c>
      <c r="L7" s="226">
        <f>(M7/2+N7)/K7</f>
        <v>0.22727272727272727</v>
      </c>
      <c r="M7" s="219">
        <f>VLOOKUP($I7,'DB 2013-2014'!$A:$X,13,0)</f>
        <v>15</v>
      </c>
      <c r="N7" s="225">
        <f>VLOOKUP($I7,'DB 2013-2014'!$A:$X,14,0)</f>
        <v>0</v>
      </c>
      <c r="O7" s="4"/>
      <c r="P7" s="224" t="s">
        <v>335</v>
      </c>
      <c r="Q7" s="225" t="str">
        <f>LEFT(VLOOKUP($P7,'DB 2013-2014'!$A:$X,3,0),3)</f>
        <v>udi</v>
      </c>
      <c r="R7" s="225">
        <f>VLOOKUP($P7,'DB 2013-2014'!$A:$X,4,0)</f>
        <v>26</v>
      </c>
      <c r="S7" s="226">
        <f>(T7/2+U7)/R7</f>
        <v>0.19230769230769232</v>
      </c>
      <c r="T7" s="219">
        <f>VLOOKUP($P7,'DB 2013-2014'!$A:$X,13,0)</f>
        <v>10</v>
      </c>
      <c r="U7" s="225">
        <f>VLOOKUP($P7,'DB 2013-2014'!$A:$X,14,0)</f>
        <v>0</v>
      </c>
      <c r="V7" s="4"/>
    </row>
    <row r="8" spans="1:22" ht="10.5" customHeight="1" x14ac:dyDescent="0.2">
      <c r="A8" s="4"/>
      <c r="B8" s="224" t="s">
        <v>656</v>
      </c>
      <c r="C8" s="225" t="str">
        <f>LEFT(VLOOKUP($B8,'DB 2013-2014'!$A:$X,3,0),3)</f>
        <v>cat</v>
      </c>
      <c r="D8" s="225">
        <f>VLOOKUP($B8,'DB 2013-2014'!$A:$X,4,0)</f>
        <v>29</v>
      </c>
      <c r="E8" s="226">
        <f t="shared" si="0"/>
        <v>0.15517241379310345</v>
      </c>
      <c r="F8" s="219">
        <f>VLOOKUP($B8,'DB 2013-2014'!$A:$X,13,0)</f>
        <v>7</v>
      </c>
      <c r="G8" s="225">
        <f>VLOOKUP($B8,'DB 2013-2014'!$A:$X,14,0)</f>
        <v>1</v>
      </c>
      <c r="H8" s="4"/>
      <c r="I8" s="224" t="s">
        <v>619</v>
      </c>
      <c r="J8" s="225" t="str">
        <f>LEFT(VLOOKUP($I8,'DB 2013-2014'!$A:$X,3,0),3)</f>
        <v>chi</v>
      </c>
      <c r="K8" s="225">
        <f>VLOOKUP($I8,'DB 2013-2014'!$A:$X,4,0)</f>
        <v>33</v>
      </c>
      <c r="L8" s="226">
        <f>(M8/2+N8)/K8</f>
        <v>0.22727272727272727</v>
      </c>
      <c r="M8" s="219">
        <f>VLOOKUP($I8,'DB 2013-2014'!$A:$X,13,0)</f>
        <v>15</v>
      </c>
      <c r="N8" s="225">
        <f>VLOOKUP($I8,'DB 2013-2014'!$A:$X,14,0)</f>
        <v>0</v>
      </c>
      <c r="O8" s="4"/>
      <c r="P8" s="224" t="s">
        <v>416</v>
      </c>
      <c r="Q8" s="225" t="str">
        <f>LEFT(VLOOKUP($P8,'DB 2013-2014'!$A:$X,3,0),3)</f>
        <v>int</v>
      </c>
      <c r="R8" s="225">
        <f>VLOOKUP($P8,'DB 2013-2014'!$A:$X,4,0)</f>
        <v>24</v>
      </c>
      <c r="S8" s="226">
        <f>(T8/2+U8)/R8</f>
        <v>0.1875</v>
      </c>
      <c r="T8" s="219">
        <f>VLOOKUP($P8,'DB 2013-2014'!$A:$X,13,0)</f>
        <v>9</v>
      </c>
      <c r="U8" s="225">
        <f>VLOOKUP($P8,'DB 2013-2014'!$A:$X,14,0)</f>
        <v>0</v>
      </c>
      <c r="V8" s="4"/>
    </row>
    <row r="9" spans="1:22" ht="10.5" customHeight="1" x14ac:dyDescent="0.2">
      <c r="A9" s="4"/>
      <c r="B9" s="224" t="s">
        <v>671</v>
      </c>
      <c r="C9" s="225" t="str">
        <f>LEFT(VLOOKUP($B9,'DB 2013-2014'!$A:$X,3,0),3)</f>
        <v>rom</v>
      </c>
      <c r="D9" s="225">
        <f>VLOOKUP($B9,'DB 2013-2014'!$A:$X,4,0)</f>
        <v>18</v>
      </c>
      <c r="E9" s="226">
        <f t="shared" si="0"/>
        <v>0.1388888888888889</v>
      </c>
      <c r="F9" s="219">
        <f>VLOOKUP($B9,'DB 2013-2014'!$A:$X,13,0)</f>
        <v>5</v>
      </c>
      <c r="G9" s="225">
        <f>VLOOKUP($B9,'DB 2013-2014'!$A:$X,14,0)</f>
        <v>0</v>
      </c>
      <c r="H9" s="4"/>
      <c r="I9" s="224" t="s">
        <v>608</v>
      </c>
      <c r="J9" s="225" t="str">
        <f>LEFT(VLOOKUP($I9,'DB 2013-2014'!$A:$X,3,0),3)</f>
        <v>bol</v>
      </c>
      <c r="K9" s="225">
        <f>VLOOKUP($I9,'DB 2013-2014'!$A:$X,4,0)</f>
        <v>24</v>
      </c>
      <c r="L9" s="226">
        <f>(M9/2+N9)/K9</f>
        <v>0.20833333333333334</v>
      </c>
      <c r="M9" s="219">
        <f>VLOOKUP($I9,'DB 2013-2014'!$A:$X,13,0)</f>
        <v>10</v>
      </c>
      <c r="N9" s="225">
        <f>VLOOKUP($I9,'DB 2013-2014'!$A:$X,14,0)</f>
        <v>0</v>
      </c>
      <c r="O9" s="4"/>
      <c r="P9" s="224" t="s">
        <v>328</v>
      </c>
      <c r="Q9" s="225" t="str">
        <f>LEFT(VLOOKUP($P9,'DB 2013-2014'!$A:$X,3,0),3)</f>
        <v>mil</v>
      </c>
      <c r="R9" s="225">
        <f>VLOOKUP($P9,'DB 2013-2014'!$A:$X,4,0)</f>
        <v>16</v>
      </c>
      <c r="S9" s="226">
        <f>(T9/2+U9)/R9</f>
        <v>0.1875</v>
      </c>
      <c r="T9" s="219">
        <f>VLOOKUP($P9,'DB 2013-2014'!$A:$X,13,0)</f>
        <v>4</v>
      </c>
      <c r="U9" s="225">
        <f>VLOOKUP($P9,'DB 2013-2014'!$A:$X,14,0)</f>
        <v>1</v>
      </c>
      <c r="V9" s="4"/>
    </row>
    <row r="10" spans="1:22" ht="10.5" customHeight="1" x14ac:dyDescent="0.2">
      <c r="A10" s="4"/>
      <c r="B10" s="224" t="s">
        <v>675</v>
      </c>
      <c r="C10" s="225" t="str">
        <f>LEFT(VLOOKUP($B10,'DB 2013-2014'!$A:$X,3,0),3)</f>
        <v>sam</v>
      </c>
      <c r="D10" s="225">
        <f>VLOOKUP($B10,'DB 2013-2014'!$A:$X,4,0)</f>
        <v>33</v>
      </c>
      <c r="E10" s="226">
        <f t="shared" si="0"/>
        <v>0.13636363636363635</v>
      </c>
      <c r="F10" s="219">
        <f>VLOOKUP($B10,'DB 2013-2014'!$A:$X,13,0)</f>
        <v>7</v>
      </c>
      <c r="G10" s="225">
        <f>VLOOKUP($B10,'DB 2013-2014'!$A:$X,14,0)</f>
        <v>1</v>
      </c>
      <c r="H10" s="4"/>
      <c r="I10" s="224" t="s">
        <v>580</v>
      </c>
      <c r="J10" s="225" t="str">
        <f>LEFT(VLOOKUP($I10,'DB 2013-2014'!$A:$X,3,0),3)</f>
        <v>laz</v>
      </c>
      <c r="K10" s="225">
        <f>VLOOKUP($I10,'DB 2013-2014'!$A:$X,4,0)</f>
        <v>30</v>
      </c>
      <c r="L10" s="226">
        <f>(M10/2+N10)/K10</f>
        <v>0.2</v>
      </c>
      <c r="M10" s="219">
        <f>VLOOKUP($I10,'DB 2013-2014'!$A:$X,13,0)</f>
        <v>10</v>
      </c>
      <c r="N10" s="225">
        <f>VLOOKUP($I10,'DB 2013-2014'!$A:$X,14,0)</f>
        <v>1</v>
      </c>
      <c r="O10" s="4"/>
      <c r="P10" s="224" t="s">
        <v>298</v>
      </c>
      <c r="Q10" s="225" t="str">
        <f>LEFT(VLOOKUP($P10,'DB 2013-2014'!$A:$X,3,0),3)</f>
        <v>gen</v>
      </c>
      <c r="R10" s="225">
        <f>VLOOKUP($P10,'DB 2013-2014'!$A:$X,4,0)</f>
        <v>19</v>
      </c>
      <c r="S10" s="226">
        <f>(T10/2+U10)/R10</f>
        <v>0.18421052631578946</v>
      </c>
      <c r="T10" s="219">
        <f>VLOOKUP($P10,'DB 2013-2014'!$A:$X,13,0)</f>
        <v>7</v>
      </c>
      <c r="U10" s="225">
        <f>VLOOKUP($P10,'DB 2013-2014'!$A:$X,14,0)</f>
        <v>0</v>
      </c>
      <c r="V10" s="4"/>
    </row>
    <row r="11" spans="1:22" ht="10.5" customHeight="1" x14ac:dyDescent="0.2">
      <c r="A11" s="4"/>
      <c r="B11" s="224" t="s">
        <v>718</v>
      </c>
      <c r="C11" s="225" t="str">
        <f>LEFT(VLOOKUP($B11,'DB 2013-2014'!$A:$X,3,0),3)</f>
        <v>sam</v>
      </c>
      <c r="D11" s="225">
        <f>VLOOKUP($B11,'DB 2013-2014'!$A:$X,4,0)</f>
        <v>15</v>
      </c>
      <c r="E11" s="226">
        <f t="shared" si="0"/>
        <v>0.13333333333333333</v>
      </c>
      <c r="F11" s="219">
        <f>VLOOKUP($B11,'DB 2013-2014'!$A:$X,13,0)</f>
        <v>4</v>
      </c>
      <c r="G11" s="225">
        <f>VLOOKUP($B11,'DB 2013-2014'!$A:$X,14,0)</f>
        <v>0</v>
      </c>
      <c r="H11" s="4"/>
      <c r="I11" s="224" t="s">
        <v>502</v>
      </c>
      <c r="J11" s="225" t="str">
        <f>LEFT(VLOOKUP($I11,'DB 2013-2014'!$A:$X,3,0),3)</f>
        <v>ata</v>
      </c>
      <c r="K11" s="225">
        <f>VLOOKUP($I11,'DB 2013-2014'!$A:$X,4,0)</f>
        <v>33</v>
      </c>
      <c r="L11" s="226">
        <f>(M11/2+N11)/K11</f>
        <v>0.19696969696969696</v>
      </c>
      <c r="M11" s="219">
        <f>VLOOKUP($I11,'DB 2013-2014'!$A:$X,13,0)</f>
        <v>9</v>
      </c>
      <c r="N11" s="225">
        <f>VLOOKUP($I11,'DB 2013-2014'!$A:$X,14,0)</f>
        <v>2</v>
      </c>
      <c r="O11" s="4"/>
      <c r="P11" s="224" t="s">
        <v>413</v>
      </c>
      <c r="Q11" s="225" t="str">
        <f>LEFT(VLOOKUP($P11,'DB 2013-2014'!$A:$X,3,0),3)</f>
        <v>laz</v>
      </c>
      <c r="R11" s="225">
        <f>VLOOKUP($P11,'DB 2013-2014'!$A:$X,4,0)</f>
        <v>25</v>
      </c>
      <c r="S11" s="226">
        <f>(T11/2+U11)/R11</f>
        <v>0.18</v>
      </c>
      <c r="T11" s="219">
        <f>VLOOKUP($P11,'DB 2013-2014'!$A:$X,13,0)</f>
        <v>9</v>
      </c>
      <c r="U11" s="225">
        <f>VLOOKUP($P11,'DB 2013-2014'!$A:$X,14,0)</f>
        <v>0</v>
      </c>
      <c r="V11" s="4"/>
    </row>
    <row r="12" spans="1:22" ht="10.5" customHeight="1" x14ac:dyDescent="0.2">
      <c r="A12" s="4"/>
      <c r="B12" s="224" t="s">
        <v>690</v>
      </c>
      <c r="C12" s="225" t="str">
        <f>LEFT(VLOOKUP($B12,'DB 2013-2014'!$A:$X,3,0),3)</f>
        <v>cag</v>
      </c>
      <c r="D12" s="225">
        <f>VLOOKUP($B12,'DB 2013-2014'!$A:$X,4,0)</f>
        <v>29</v>
      </c>
      <c r="E12" s="226">
        <f t="shared" si="0"/>
        <v>0.1206896551724138</v>
      </c>
      <c r="F12" s="219">
        <f>VLOOKUP($B12,'DB 2013-2014'!$A:$X,13,0)</f>
        <v>5</v>
      </c>
      <c r="G12" s="225">
        <f>VLOOKUP($B12,'DB 2013-2014'!$A:$X,14,0)</f>
        <v>1</v>
      </c>
      <c r="H12" s="4"/>
      <c r="I12" s="224" t="s">
        <v>541</v>
      </c>
      <c r="J12" s="225" t="str">
        <f>LEFT(VLOOKUP($I12,'DB 2013-2014'!$A:$X,3,0),3)</f>
        <v>liv</v>
      </c>
      <c r="K12" s="225">
        <f>VLOOKUP($I12,'DB 2013-2014'!$A:$X,4,0)</f>
        <v>31</v>
      </c>
      <c r="L12" s="226">
        <f>(M12/2+N12)/K12</f>
        <v>0.19354838709677419</v>
      </c>
      <c r="M12" s="219">
        <f>VLOOKUP($I12,'DB 2013-2014'!$A:$X,13,0)</f>
        <v>12</v>
      </c>
      <c r="N12" s="225">
        <f>VLOOKUP($I12,'DB 2013-2014'!$A:$X,14,0)</f>
        <v>0</v>
      </c>
      <c r="O12" s="4"/>
      <c r="P12" s="224" t="s">
        <v>396</v>
      </c>
      <c r="Q12" s="225" t="str">
        <f>LEFT(VLOOKUP($P12,'DB 2013-2014'!$A:$X,3,0),3)</f>
        <v>par</v>
      </c>
      <c r="R12" s="225">
        <f>VLOOKUP($P12,'DB 2013-2014'!$A:$X,4,0)</f>
        <v>20</v>
      </c>
      <c r="S12" s="226">
        <f>(T12/2+U12)/R12</f>
        <v>0.17499999999999999</v>
      </c>
      <c r="T12" s="219">
        <f>VLOOKUP($P12,'DB 2013-2014'!$A:$X,13,0)</f>
        <v>5</v>
      </c>
      <c r="U12" s="225">
        <f>VLOOKUP($P12,'DB 2013-2014'!$A:$X,14,0)</f>
        <v>1</v>
      </c>
      <c r="V12" s="4"/>
    </row>
    <row r="13" spans="1:22" ht="10.5" customHeight="1" x14ac:dyDescent="0.2">
      <c r="A13" s="4"/>
      <c r="B13" s="47" t="s">
        <v>684</v>
      </c>
      <c r="C13" s="225" t="str">
        <f>LEFT(VLOOKUP($B13,'DB 2013-2014'!$A:$X,3,0),3)</f>
        <v>gen</v>
      </c>
      <c r="D13" s="225">
        <f>VLOOKUP($B13,'DB 2013-2014'!$A:$X,4,0)</f>
        <v>35</v>
      </c>
      <c r="E13" s="226">
        <f t="shared" si="0"/>
        <v>0.11428571428571428</v>
      </c>
      <c r="F13" s="219">
        <f>VLOOKUP($B13,'DB 2013-2014'!$A:$X,13,0)</f>
        <v>8</v>
      </c>
      <c r="G13" s="225">
        <f>VLOOKUP($B13,'DB 2013-2014'!$A:$X,14,0)</f>
        <v>0</v>
      </c>
      <c r="H13" s="4"/>
      <c r="I13" s="224" t="s">
        <v>548</v>
      </c>
      <c r="J13" s="225" t="str">
        <f>LEFT(VLOOKUP($I13,'DB 2013-2014'!$A:$X,3,0),3)</f>
        <v>chi</v>
      </c>
      <c r="K13" s="225">
        <f>VLOOKUP($I13,'DB 2013-2014'!$A:$X,4,0)</f>
        <v>32</v>
      </c>
      <c r="L13" s="226">
        <f>(M13/2+N13)/K13</f>
        <v>0.1875</v>
      </c>
      <c r="M13" s="219">
        <f>VLOOKUP($I13,'DB 2013-2014'!$A:$X,13,0)</f>
        <v>12</v>
      </c>
      <c r="N13" s="225">
        <f>VLOOKUP($I13,'DB 2013-2014'!$A:$X,14,0)</f>
        <v>0</v>
      </c>
      <c r="O13" s="4"/>
      <c r="P13" s="224" t="s">
        <v>451</v>
      </c>
      <c r="Q13" s="225" t="str">
        <f>LEFT(VLOOKUP($P13,'DB 2013-2014'!$A:$X,3,0),3)</f>
        <v>ata</v>
      </c>
      <c r="R13" s="225">
        <f>VLOOKUP($P13,'DB 2013-2014'!$A:$X,4,0)</f>
        <v>23</v>
      </c>
      <c r="S13" s="226">
        <f>(T13/2+U13)/R13</f>
        <v>0.17391304347826086</v>
      </c>
      <c r="T13" s="219">
        <f>VLOOKUP($P13,'DB 2013-2014'!$A:$X,13,0)</f>
        <v>8</v>
      </c>
      <c r="U13" s="225">
        <f>VLOOKUP($P13,'DB 2013-2014'!$A:$X,14,0)</f>
        <v>0</v>
      </c>
      <c r="V13" s="4"/>
    </row>
    <row r="14" spans="1:22" ht="10.5" customHeight="1" x14ac:dyDescent="0.2">
      <c r="A14" s="4"/>
      <c r="B14" s="47" t="s">
        <v>725</v>
      </c>
      <c r="C14" s="225" t="str">
        <f>LEFT(VLOOKUP($B14,'DB 2013-2014'!$A:$X,3,0),3)</f>
        <v>liv</v>
      </c>
      <c r="D14" s="225">
        <f>VLOOKUP($B14,'DB 2013-2014'!$A:$X,4,0)</f>
        <v>35</v>
      </c>
      <c r="E14" s="226">
        <f t="shared" si="0"/>
        <v>0.11428571428571428</v>
      </c>
      <c r="F14" s="219">
        <f>VLOOKUP($B14,'DB 2013-2014'!$A:$X,13,0)</f>
        <v>8</v>
      </c>
      <c r="G14" s="225">
        <f>VLOOKUP($B14,'DB 2013-2014'!$A:$X,14,0)</f>
        <v>0</v>
      </c>
      <c r="H14" s="4"/>
      <c r="I14" s="224" t="s">
        <v>469</v>
      </c>
      <c r="J14" s="225" t="str">
        <f>LEFT(VLOOKUP($I14,'DB 2013-2014'!$A:$X,3,0),3)</f>
        <v>cat</v>
      </c>
      <c r="K14" s="225">
        <f>VLOOKUP($I14,'DB 2013-2014'!$A:$X,4,0)</f>
        <v>28</v>
      </c>
      <c r="L14" s="226">
        <f>(M14/2+N14)/K14</f>
        <v>0.17857142857142858</v>
      </c>
      <c r="M14" s="219">
        <f>VLOOKUP($I14,'DB 2013-2014'!$A:$X,13,0)</f>
        <v>10</v>
      </c>
      <c r="N14" s="225">
        <f>VLOOKUP($I14,'DB 2013-2014'!$A:$X,14,0)</f>
        <v>0</v>
      </c>
      <c r="O14" s="4"/>
      <c r="P14" s="224" t="s">
        <v>284</v>
      </c>
      <c r="Q14" s="225" t="str">
        <f>LEFT(VLOOKUP($P14,'DB 2013-2014'!$A:$X,3,0),3)</f>
        <v>ata</v>
      </c>
      <c r="R14" s="225">
        <f>VLOOKUP($P14,'DB 2013-2014'!$A:$X,4,0)</f>
        <v>21</v>
      </c>
      <c r="S14" s="226">
        <f>(T14/2+U14)/R14</f>
        <v>0.16666666666666666</v>
      </c>
      <c r="T14" s="219">
        <f>VLOOKUP($P14,'DB 2013-2014'!$A:$X,13,0)</f>
        <v>7</v>
      </c>
      <c r="U14" s="225">
        <f>VLOOKUP($P14,'DB 2013-2014'!$A:$X,14,0)</f>
        <v>0</v>
      </c>
      <c r="V14" s="4"/>
    </row>
    <row r="15" spans="1:22" ht="10.5" customHeight="1" x14ac:dyDescent="0.2">
      <c r="A15" s="4"/>
      <c r="B15" s="47" t="s">
        <v>689</v>
      </c>
      <c r="C15" s="225" t="str">
        <f>LEFT(VLOOKUP($B15,'DB 2013-2014'!$A:$X,3,0),3)</f>
        <v>nap</v>
      </c>
      <c r="D15" s="225">
        <f>VLOOKUP($B15,'DB 2013-2014'!$A:$X,4,0)</f>
        <v>31</v>
      </c>
      <c r="E15" s="226">
        <f t="shared" si="0"/>
        <v>9.6774193548387094E-2</v>
      </c>
      <c r="F15" s="219">
        <f>VLOOKUP($B15,'DB 2013-2014'!$A:$X,13,0)</f>
        <v>6</v>
      </c>
      <c r="G15" s="225">
        <f>VLOOKUP($B15,'DB 2013-2014'!$A:$X,14,0)</f>
        <v>0</v>
      </c>
      <c r="H15" s="4"/>
      <c r="I15" s="224" t="s">
        <v>581</v>
      </c>
      <c r="J15" s="225" t="str">
        <f>LEFT(VLOOKUP($I15,'DB 2013-2014'!$A:$X,3,0),3)</f>
        <v>sas</v>
      </c>
      <c r="K15" s="225">
        <f>VLOOKUP($I15,'DB 2013-2014'!$A:$X,4,0)</f>
        <v>28</v>
      </c>
      <c r="L15" s="226">
        <f>(M15/2+N15)/K15</f>
        <v>0.17857142857142858</v>
      </c>
      <c r="M15" s="219">
        <f>VLOOKUP($I15,'DB 2013-2014'!$A:$X,13,0)</f>
        <v>8</v>
      </c>
      <c r="N15" s="225">
        <f>VLOOKUP($I15,'DB 2013-2014'!$A:$X,14,0)</f>
        <v>1</v>
      </c>
      <c r="O15" s="4"/>
      <c r="P15" s="224" t="s">
        <v>350</v>
      </c>
      <c r="Q15" s="225" t="str">
        <f>LEFT(VLOOKUP($P15,'DB 2013-2014'!$A:$X,3,0),3)</f>
        <v>tor</v>
      </c>
      <c r="R15" s="225">
        <f>VLOOKUP($P15,'DB 2013-2014'!$A:$X,4,0)</f>
        <v>34</v>
      </c>
      <c r="S15" s="226">
        <f>(T15/2+U15)/R15</f>
        <v>0.16176470588235295</v>
      </c>
      <c r="T15" s="219">
        <f>VLOOKUP($P15,'DB 2013-2014'!$A:$X,13,0)</f>
        <v>11</v>
      </c>
      <c r="U15" s="225">
        <f>VLOOKUP($P15,'DB 2013-2014'!$A:$X,14,0)</f>
        <v>0</v>
      </c>
      <c r="V15" s="4"/>
    </row>
    <row r="16" spans="1:22" ht="10.5" customHeight="1" x14ac:dyDescent="0.2">
      <c r="A16" s="4"/>
      <c r="B16" s="47" t="s">
        <v>650</v>
      </c>
      <c r="C16" s="225" t="str">
        <f>LEFT(VLOOKUP($B16,'DB 2013-2014'!$A:$X,3,0),3)</f>
        <v>par</v>
      </c>
      <c r="D16" s="225">
        <f>VLOOKUP($B16,'DB 2013-2014'!$A:$X,4,0)</f>
        <v>26</v>
      </c>
      <c r="E16" s="226">
        <f t="shared" si="0"/>
        <v>9.6153846153846159E-2</v>
      </c>
      <c r="F16" s="219">
        <f>VLOOKUP($B16,'DB 2013-2014'!$A:$X,13,0)</f>
        <v>1</v>
      </c>
      <c r="G16" s="225">
        <f>VLOOKUP($B16,'DB 2013-2014'!$A:$X,14,0)</f>
        <v>2</v>
      </c>
      <c r="H16" s="4"/>
      <c r="I16" s="224" t="s">
        <v>599</v>
      </c>
      <c r="J16" s="225" t="str">
        <f>LEFT(VLOOKUP($I16,'DB 2013-2014'!$A:$X,3,0),3)</f>
        <v>rom</v>
      </c>
      <c r="K16" s="225">
        <f>VLOOKUP($I16,'DB 2013-2014'!$A:$X,4,0)</f>
        <v>34</v>
      </c>
      <c r="L16" s="226">
        <f>(M16/2+N16)/K16</f>
        <v>0.17647058823529413</v>
      </c>
      <c r="M16" s="219">
        <f>VLOOKUP($I16,'DB 2013-2014'!$A:$X,13,0)</f>
        <v>12</v>
      </c>
      <c r="N16" s="225">
        <f>VLOOKUP($I16,'DB 2013-2014'!$A:$X,14,0)</f>
        <v>0</v>
      </c>
      <c r="O16" s="4"/>
      <c r="P16" s="224" t="s">
        <v>346</v>
      </c>
      <c r="Q16" s="225" t="str">
        <f>LEFT(VLOOKUP($P16,'DB 2013-2014'!$A:$X,3,0),3)</f>
        <v>sam</v>
      </c>
      <c r="R16" s="225">
        <f>VLOOKUP($P16,'DB 2013-2014'!$A:$X,4,0)</f>
        <v>31</v>
      </c>
      <c r="S16" s="226">
        <f>(T16/2+U16)/R16</f>
        <v>0.16129032258064516</v>
      </c>
      <c r="T16" s="219">
        <f>VLOOKUP($P16,'DB 2013-2014'!$A:$X,13,0)</f>
        <v>8</v>
      </c>
      <c r="U16" s="225">
        <f>VLOOKUP($P16,'DB 2013-2014'!$A:$X,14,0)</f>
        <v>1</v>
      </c>
      <c r="V16" s="4"/>
    </row>
    <row r="17" spans="1:22" ht="10.5" customHeight="1" x14ac:dyDescent="0.2">
      <c r="A17" s="4"/>
      <c r="B17" s="47" t="s">
        <v>663</v>
      </c>
      <c r="C17" s="225" t="str">
        <f>LEFT(VLOOKUP($B17,'DB 2013-2014'!$A:$X,3,0),3)</f>
        <v>nap</v>
      </c>
      <c r="D17" s="225">
        <f>VLOOKUP($B17,'DB 2013-2014'!$A:$X,4,0)</f>
        <v>37</v>
      </c>
      <c r="E17" s="226">
        <f t="shared" si="0"/>
        <v>9.45945945945946E-2</v>
      </c>
      <c r="F17" s="219">
        <f>VLOOKUP($B17,'DB 2013-2014'!$A:$X,13,0)</f>
        <v>7</v>
      </c>
      <c r="G17" s="225">
        <f>VLOOKUP($B17,'DB 2013-2014'!$A:$X,14,0)</f>
        <v>0</v>
      </c>
      <c r="H17" s="4"/>
      <c r="I17" s="224" t="s">
        <v>508</v>
      </c>
      <c r="J17" s="225" t="str">
        <f>LEFT(VLOOKUP($I17,'DB 2013-2014'!$A:$X,3,0),3)</f>
        <v>fio</v>
      </c>
      <c r="K17" s="225">
        <f>VLOOKUP($I17,'DB 2013-2014'!$A:$X,4,0)</f>
        <v>32</v>
      </c>
      <c r="L17" s="226">
        <f>(M17/2+N17)/K17</f>
        <v>0.15625</v>
      </c>
      <c r="M17" s="219">
        <f>VLOOKUP($I17,'DB 2013-2014'!$A:$X,13,0)</f>
        <v>8</v>
      </c>
      <c r="N17" s="225">
        <f>VLOOKUP($I17,'DB 2013-2014'!$A:$X,14,0)</f>
        <v>1</v>
      </c>
      <c r="O17" s="4"/>
      <c r="P17" s="224" t="s">
        <v>439</v>
      </c>
      <c r="Q17" s="225" t="str">
        <f>LEFT(VLOOKUP($P17,'DB 2013-2014'!$A:$X,3,0),3)</f>
        <v>ata</v>
      </c>
      <c r="R17" s="225">
        <f>VLOOKUP($P17,'DB 2013-2014'!$A:$X,4,0)</f>
        <v>28</v>
      </c>
      <c r="S17" s="226">
        <f>(T17/2+U17)/R17</f>
        <v>0.16071428571428573</v>
      </c>
      <c r="T17" s="219">
        <f>VLOOKUP($P17,'DB 2013-2014'!$A:$X,13,0)</f>
        <v>9</v>
      </c>
      <c r="U17" s="225">
        <f>VLOOKUP($P17,'DB 2013-2014'!$A:$X,14,0)</f>
        <v>0</v>
      </c>
      <c r="V17" s="4"/>
    </row>
    <row r="18" spans="1:22" ht="10.5" customHeight="1" x14ac:dyDescent="0.2">
      <c r="A18" s="4"/>
      <c r="B18" s="4"/>
      <c r="C18" s="46"/>
      <c r="D18" s="46"/>
      <c r="E18" s="46"/>
      <c r="F18" s="46"/>
      <c r="G18" s="46"/>
      <c r="H18" s="4"/>
      <c r="I18" s="224" t="s">
        <v>566</v>
      </c>
      <c r="J18" s="225" t="str">
        <f>LEFT(VLOOKUP($I18,'DB 2013-2014'!$A:$X,3,0),3)</f>
        <v>sam</v>
      </c>
      <c r="K18" s="225">
        <f>VLOOKUP($I18,'DB 2013-2014'!$A:$X,4,0)</f>
        <v>32</v>
      </c>
      <c r="L18" s="226">
        <f>(M18/2+N18)/K18</f>
        <v>0.15625</v>
      </c>
      <c r="M18" s="219">
        <f>VLOOKUP($I18,'DB 2013-2014'!$A:$X,13,0)</f>
        <v>8</v>
      </c>
      <c r="N18" s="225">
        <f>VLOOKUP($I18,'DB 2013-2014'!$A:$X,14,0)</f>
        <v>1</v>
      </c>
      <c r="O18" s="4"/>
      <c r="P18" s="224" t="s">
        <v>378</v>
      </c>
      <c r="Q18" s="225" t="str">
        <f>LEFT(VLOOKUP($P18,'DB 2013-2014'!$A:$X,3,0),3)</f>
        <v>liv</v>
      </c>
      <c r="R18" s="225">
        <f>VLOOKUP($P18,'DB 2013-2014'!$A:$X,4,0)</f>
        <v>25</v>
      </c>
      <c r="S18" s="226">
        <f>(T18/2+U18)/R18</f>
        <v>0.16</v>
      </c>
      <c r="T18" s="219">
        <f>VLOOKUP($P18,'DB 2013-2014'!$A:$X,13,0)</f>
        <v>6</v>
      </c>
      <c r="U18" s="225">
        <f>VLOOKUP($P18,'DB 2013-2014'!$A:$X,14,0)</f>
        <v>1</v>
      </c>
      <c r="V18" s="4"/>
    </row>
    <row r="19" spans="1:22" ht="10.5" customHeight="1" x14ac:dyDescent="0.2">
      <c r="A19" s="4"/>
      <c r="B19" s="4"/>
      <c r="C19" s="46"/>
      <c r="D19" s="46"/>
      <c r="E19" s="46"/>
      <c r="F19" s="46"/>
      <c r="G19" s="46"/>
      <c r="H19" s="4"/>
      <c r="I19" s="224" t="s">
        <v>495</v>
      </c>
      <c r="J19" s="225" t="str">
        <f>LEFT(VLOOKUP($I19,'DB 2013-2014'!$A:$X,3,0),3)</f>
        <v>ata</v>
      </c>
      <c r="K19" s="225">
        <f>VLOOKUP($I19,'DB 2013-2014'!$A:$X,4,0)</f>
        <v>32</v>
      </c>
      <c r="L19" s="226">
        <f>(M19/2+N19)/K19</f>
        <v>0.15625</v>
      </c>
      <c r="M19" s="219">
        <f>VLOOKUP($I19,'DB 2013-2014'!$A:$X,13,0)</f>
        <v>8</v>
      </c>
      <c r="N19" s="225">
        <f>VLOOKUP($I19,'DB 2013-2014'!$A:$X,14,0)</f>
        <v>1</v>
      </c>
      <c r="O19" s="4"/>
      <c r="P19" s="224" t="s">
        <v>306</v>
      </c>
      <c r="Q19" s="225" t="str">
        <f>LEFT(VLOOKUP($P19,'DB 2013-2014'!$A:$X,3,0),3)</f>
        <v>par</v>
      </c>
      <c r="R19" s="225">
        <f>VLOOKUP($P19,'DB 2013-2014'!$A:$X,4,0)</f>
        <v>36</v>
      </c>
      <c r="S19" s="226">
        <f>(T19/2+U19)/R19</f>
        <v>0.15277777777777779</v>
      </c>
      <c r="T19" s="219">
        <f>VLOOKUP($P19,'DB 2013-2014'!$A:$X,13,0)</f>
        <v>11</v>
      </c>
      <c r="U19" s="225">
        <f>VLOOKUP($P19,'DB 2013-2014'!$A:$X,14,0)</f>
        <v>0</v>
      </c>
      <c r="V19" s="4"/>
    </row>
    <row r="20" spans="1:22" ht="10.5" customHeight="1" x14ac:dyDescent="0.2">
      <c r="A20" s="4"/>
      <c r="B20" s="4"/>
      <c r="C20" s="46"/>
      <c r="D20" s="46"/>
      <c r="E20" s="46"/>
      <c r="F20" s="46"/>
      <c r="G20" s="46"/>
      <c r="H20" s="4"/>
      <c r="I20" s="224" t="s">
        <v>576</v>
      </c>
      <c r="J20" s="225" t="str">
        <f>LEFT(VLOOKUP($I20,'DB 2013-2014'!$A:$X,3,0),3)</f>
        <v>laz</v>
      </c>
      <c r="K20" s="225">
        <f>VLOOKUP($I20,'DB 2013-2014'!$A:$X,4,0)</f>
        <v>27</v>
      </c>
      <c r="L20" s="226">
        <f>(M20/2+N20)/K20</f>
        <v>0.14814814814814814</v>
      </c>
      <c r="M20" s="219">
        <f>VLOOKUP($I20,'DB 2013-2014'!$A:$X,13,0)</f>
        <v>6</v>
      </c>
      <c r="N20" s="225">
        <f>VLOOKUP($I20,'DB 2013-2014'!$A:$X,14,0)</f>
        <v>1</v>
      </c>
      <c r="O20" s="4"/>
      <c r="P20" s="224" t="s">
        <v>427</v>
      </c>
      <c r="Q20" s="225" t="str">
        <f>LEFT(VLOOKUP($P20,'DB 2013-2014'!$A:$X,3,0),3)</f>
        <v>cag</v>
      </c>
      <c r="R20" s="225">
        <f>VLOOKUP($P20,'DB 2013-2014'!$A:$X,4,0)</f>
        <v>36</v>
      </c>
      <c r="S20" s="226">
        <f>(T20/2+U20)/R20</f>
        <v>0.15277777777777779</v>
      </c>
      <c r="T20" s="219">
        <f>VLOOKUP($P20,'DB 2013-2014'!$A:$X,13,0)</f>
        <v>11</v>
      </c>
      <c r="U20" s="225">
        <f>VLOOKUP($P20,'DB 2013-2014'!$A:$X,14,0)</f>
        <v>0</v>
      </c>
      <c r="V20" s="4"/>
    </row>
    <row r="21" spans="1:22" ht="10.5" customHeight="1" x14ac:dyDescent="0.2">
      <c r="A21" s="4"/>
      <c r="B21" s="4"/>
      <c r="C21" s="46"/>
      <c r="D21" s="46"/>
      <c r="E21" s="46"/>
      <c r="F21" s="46"/>
      <c r="G21" s="46"/>
      <c r="H21" s="4"/>
      <c r="I21" s="224" t="s">
        <v>478</v>
      </c>
      <c r="J21" s="225" t="str">
        <f>LEFT(VLOOKUP($I21,'DB 2013-2014'!$A:$X,3,0),3)</f>
        <v>gen</v>
      </c>
      <c r="K21" s="225">
        <f>VLOOKUP($I21,'DB 2013-2014'!$A:$X,4,0)</f>
        <v>25</v>
      </c>
      <c r="L21" s="226">
        <f>(M21/2+N21)/K21</f>
        <v>0.14000000000000001</v>
      </c>
      <c r="M21" s="219">
        <f>VLOOKUP($I21,'DB 2013-2014'!$A:$X,13,0)</f>
        <v>7</v>
      </c>
      <c r="N21" s="225">
        <f>VLOOKUP($I21,'DB 2013-2014'!$A:$X,14,0)</f>
        <v>0</v>
      </c>
      <c r="O21" s="4"/>
      <c r="P21" s="224" t="s">
        <v>389</v>
      </c>
      <c r="Q21" s="225" t="str">
        <f>LEFT(VLOOKUP($P21,'DB 2013-2014'!$A:$X,3,0),3)</f>
        <v>sam</v>
      </c>
      <c r="R21" s="225">
        <f>VLOOKUP($P21,'DB 2013-2014'!$A:$X,4,0)</f>
        <v>33</v>
      </c>
      <c r="S21" s="226">
        <f>(T21/2+U21)/R21</f>
        <v>0.15151515151515152</v>
      </c>
      <c r="T21" s="219">
        <f>VLOOKUP($P21,'DB 2013-2014'!$A:$X,13,0)</f>
        <v>8</v>
      </c>
      <c r="U21" s="225">
        <f>VLOOKUP($P21,'DB 2013-2014'!$A:$X,14,0)</f>
        <v>1</v>
      </c>
      <c r="V21" s="4"/>
    </row>
    <row r="22" spans="1:22" ht="10.5" customHeight="1" x14ac:dyDescent="0.2">
      <c r="A22" s="4"/>
      <c r="B22" s="4"/>
      <c r="C22" s="46"/>
      <c r="D22" s="46"/>
      <c r="E22" s="46"/>
      <c r="F22" s="46"/>
      <c r="G22" s="46"/>
      <c r="H22" s="4"/>
      <c r="I22" s="224" t="s">
        <v>641</v>
      </c>
      <c r="J22" s="225" t="str">
        <f>LEFT(VLOOKUP($I22,'DB 2013-2014'!$A:$X,3,0),3)</f>
        <v>juv</v>
      </c>
      <c r="K22" s="225">
        <f>VLOOKUP($I22,'DB 2013-2014'!$A:$X,4,0)</f>
        <v>29</v>
      </c>
      <c r="L22" s="226">
        <f>(M22/2+N22)/K22</f>
        <v>0.13793103448275862</v>
      </c>
      <c r="M22" s="219">
        <f>VLOOKUP($I22,'DB 2013-2014'!$A:$X,13,0)</f>
        <v>8</v>
      </c>
      <c r="N22" s="225">
        <f>VLOOKUP($I22,'DB 2013-2014'!$A:$X,14,0)</f>
        <v>0</v>
      </c>
      <c r="O22" s="4"/>
      <c r="P22" s="224" t="s">
        <v>417</v>
      </c>
      <c r="Q22" s="225" t="str">
        <f>LEFT(VLOOKUP($P22,'DB 2013-2014'!$A:$X,3,0),3)</f>
        <v>sam</v>
      </c>
      <c r="R22" s="225">
        <f>VLOOKUP($P22,'DB 2013-2014'!$A:$X,4,0)</f>
        <v>27</v>
      </c>
      <c r="S22" s="226">
        <f>(T22/2+U22)/R22</f>
        <v>0.14814814814814814</v>
      </c>
      <c r="T22" s="219">
        <f>VLOOKUP($P22,'DB 2013-2014'!$A:$X,13,0)</f>
        <v>6</v>
      </c>
      <c r="U22" s="225">
        <f>VLOOKUP($P22,'DB 2013-2014'!$A:$X,14,0)</f>
        <v>1</v>
      </c>
      <c r="V22" s="4"/>
    </row>
    <row r="23" spans="1:22" ht="10.5" customHeight="1" x14ac:dyDescent="0.2">
      <c r="A23" s="4"/>
      <c r="B23" s="4"/>
      <c r="C23" s="46"/>
      <c r="D23" s="46"/>
      <c r="E23" s="46"/>
      <c r="F23" s="46"/>
      <c r="G23" s="46"/>
      <c r="H23" s="4"/>
      <c r="I23" s="224" t="s">
        <v>509</v>
      </c>
      <c r="J23" s="225" t="str">
        <f>LEFT(VLOOKUP($I23,'DB 2013-2014'!$A:$X,3,0),3)</f>
        <v>mil</v>
      </c>
      <c r="K23" s="225">
        <f>VLOOKUP($I23,'DB 2013-2014'!$A:$X,4,0)</f>
        <v>33</v>
      </c>
      <c r="L23" s="226">
        <f>(M23/2+N23)/K23</f>
        <v>0.13636363636363635</v>
      </c>
      <c r="M23" s="219">
        <f>VLOOKUP($I23,'DB 2013-2014'!$A:$X,13,0)</f>
        <v>9</v>
      </c>
      <c r="N23" s="225">
        <f>VLOOKUP($I23,'DB 2013-2014'!$A:$X,14,0)</f>
        <v>0</v>
      </c>
      <c r="O23" s="4"/>
      <c r="P23" s="224" t="s">
        <v>342</v>
      </c>
      <c r="Q23" s="225" t="str">
        <f>LEFT(VLOOKUP($P23,'DB 2013-2014'!$A:$X,3,0),3)</f>
        <v>chi</v>
      </c>
      <c r="R23" s="225">
        <f>VLOOKUP($P23,'DB 2013-2014'!$A:$X,4,0)</f>
        <v>31</v>
      </c>
      <c r="S23" s="226">
        <f>(T23/2+U23)/R23</f>
        <v>0.14516129032258066</v>
      </c>
      <c r="T23" s="219">
        <f>VLOOKUP($P23,'DB 2013-2014'!$A:$X,13,0)</f>
        <v>9</v>
      </c>
      <c r="U23" s="225">
        <f>VLOOKUP($P23,'DB 2013-2014'!$A:$X,14,0)</f>
        <v>0</v>
      </c>
      <c r="V23" s="4"/>
    </row>
    <row r="24" spans="1:22" ht="10.5" customHeight="1" x14ac:dyDescent="0.2">
      <c r="A24" s="4"/>
      <c r="B24" s="4"/>
      <c r="C24" s="46"/>
      <c r="D24" s="46"/>
      <c r="E24" s="46"/>
      <c r="F24" s="46"/>
      <c r="G24" s="46"/>
      <c r="H24" s="4"/>
      <c r="I24" s="224" t="s">
        <v>583</v>
      </c>
      <c r="J24" s="225" t="str">
        <f>LEFT(VLOOKUP($I24,'DB 2013-2014'!$A:$X,3,0),3)</f>
        <v>par</v>
      </c>
      <c r="K24" s="225">
        <f>VLOOKUP($I24,'DB 2013-2014'!$A:$X,4,0)</f>
        <v>33</v>
      </c>
      <c r="L24" s="226">
        <f>(M24/2+N24)/K24</f>
        <v>0.13636363636363635</v>
      </c>
      <c r="M24" s="219">
        <f>VLOOKUP($I24,'DB 2013-2014'!$A:$X,13,0)</f>
        <v>9</v>
      </c>
      <c r="N24" s="225">
        <f>VLOOKUP($I24,'DB 2013-2014'!$A:$X,14,0)</f>
        <v>0</v>
      </c>
      <c r="O24" s="4"/>
      <c r="P24" s="224" t="s">
        <v>371</v>
      </c>
      <c r="Q24" s="225" t="str">
        <f>LEFT(VLOOKUP($P24,'DB 2013-2014'!$A:$X,3,0),3)</f>
        <v>tor</v>
      </c>
      <c r="R24" s="225">
        <f>VLOOKUP($P24,'DB 2013-2014'!$A:$X,4,0)</f>
        <v>21</v>
      </c>
      <c r="S24" s="226">
        <f>(T24/2+U24)/R24</f>
        <v>0.14285714285714285</v>
      </c>
      <c r="T24" s="219">
        <f>VLOOKUP($P24,'DB 2013-2014'!$A:$X,13,0)</f>
        <v>6</v>
      </c>
      <c r="U24" s="225">
        <f>VLOOKUP($P24,'DB 2013-2014'!$A:$X,14,0)</f>
        <v>0</v>
      </c>
      <c r="V24" s="4"/>
    </row>
    <row r="25" spans="1:22" ht="10.5" customHeight="1" x14ac:dyDescent="0.2">
      <c r="A25" s="4"/>
      <c r="B25" s="4"/>
      <c r="C25" s="46"/>
      <c r="D25" s="46"/>
      <c r="E25" s="46"/>
      <c r="F25" s="46"/>
      <c r="G25" s="46"/>
      <c r="H25" s="4"/>
      <c r="I25" s="224" t="s">
        <v>481</v>
      </c>
      <c r="J25" s="225" t="str">
        <f>LEFT(VLOOKUP($I25,'DB 2013-2014'!$A:$X,3,0),3)</f>
        <v>laz</v>
      </c>
      <c r="K25" s="225">
        <f>VLOOKUP($I25,'DB 2013-2014'!$A:$X,4,0)</f>
        <v>26</v>
      </c>
      <c r="L25" s="226">
        <f>(M25/2+N25)/K25</f>
        <v>0.13461538461538461</v>
      </c>
      <c r="M25" s="219">
        <f>VLOOKUP($I25,'DB 2013-2014'!$A:$X,13,0)</f>
        <v>5</v>
      </c>
      <c r="N25" s="225">
        <f>VLOOKUP($I25,'DB 2013-2014'!$A:$X,14,0)</f>
        <v>1</v>
      </c>
      <c r="O25" s="4"/>
      <c r="P25" s="224" t="s">
        <v>438</v>
      </c>
      <c r="Q25" s="225" t="str">
        <f>LEFT(VLOOKUP($P25,'DB 2013-2014'!$A:$X,3,0),3)</f>
        <v>cat</v>
      </c>
      <c r="R25" s="225">
        <f>VLOOKUP($P25,'DB 2013-2014'!$A:$X,4,0)</f>
        <v>21</v>
      </c>
      <c r="S25" s="226">
        <f>(T25/2+U25)/R25</f>
        <v>0.14285714285714285</v>
      </c>
      <c r="T25" s="219">
        <f>VLOOKUP($P25,'DB 2013-2014'!$A:$X,13,0)</f>
        <v>6</v>
      </c>
      <c r="U25" s="225">
        <f>VLOOKUP($P25,'DB 2013-2014'!$A:$X,14,0)</f>
        <v>0</v>
      </c>
      <c r="V25" s="4"/>
    </row>
    <row r="26" spans="1:22" ht="10.5" customHeight="1" x14ac:dyDescent="0.2">
      <c r="A26" s="4"/>
      <c r="B26" s="4"/>
      <c r="C26" s="46"/>
      <c r="D26" s="46"/>
      <c r="E26" s="46"/>
      <c r="F26" s="46"/>
      <c r="G26" s="46"/>
      <c r="H26" s="4"/>
      <c r="I26" s="224" t="s">
        <v>602</v>
      </c>
      <c r="J26" s="225" t="str">
        <f>LEFT(VLOOKUP($I26,'DB 2013-2014'!$A:$X,3,0),3)</f>
        <v>sam</v>
      </c>
      <c r="K26" s="225">
        <f>VLOOKUP($I26,'DB 2013-2014'!$A:$X,4,0)</f>
        <v>27</v>
      </c>
      <c r="L26" s="226">
        <f>(M26/2+N26)/K26</f>
        <v>0.12962962962962962</v>
      </c>
      <c r="M26" s="219">
        <f>VLOOKUP($I26,'DB 2013-2014'!$A:$X,13,0)</f>
        <v>7</v>
      </c>
      <c r="N26" s="225">
        <f>VLOOKUP($I26,'DB 2013-2014'!$A:$X,14,0)</f>
        <v>0</v>
      </c>
      <c r="O26" s="4"/>
      <c r="P26" s="224" t="s">
        <v>327</v>
      </c>
      <c r="Q26" s="225" t="str">
        <f>LEFT(VLOOKUP($P26,'DB 2013-2014'!$A:$X,3,0),3)</f>
        <v>gen</v>
      </c>
      <c r="R26" s="225">
        <f>VLOOKUP($P26,'DB 2013-2014'!$A:$X,4,0)</f>
        <v>22</v>
      </c>
      <c r="S26" s="226">
        <f>(T26/2+U26)/R26</f>
        <v>0.13636363636363635</v>
      </c>
      <c r="T26" s="219">
        <f>VLOOKUP($P26,'DB 2013-2014'!$A:$X,13,0)</f>
        <v>6</v>
      </c>
      <c r="U26" s="225">
        <f>VLOOKUP($P26,'DB 2013-2014'!$A:$X,14,0)</f>
        <v>0</v>
      </c>
      <c r="V26" s="4"/>
    </row>
    <row r="27" spans="1:22" ht="10.5" customHeight="1" x14ac:dyDescent="0.2">
      <c r="A27" s="4"/>
      <c r="B27" s="4"/>
      <c r="C27" s="46"/>
      <c r="D27" s="46"/>
      <c r="E27" s="46"/>
      <c r="F27" s="46"/>
      <c r="G27" s="46"/>
      <c r="H27" s="4"/>
      <c r="I27" s="224" t="s">
        <v>547</v>
      </c>
      <c r="J27" s="225" t="str">
        <f>LEFT(VLOOKUP($I27,'DB 2013-2014'!$A:$X,3,0),3)</f>
        <v>int</v>
      </c>
      <c r="K27" s="225">
        <f>VLOOKUP($I27,'DB 2013-2014'!$A:$X,4,0)</f>
        <v>31</v>
      </c>
      <c r="L27" s="226">
        <f>(M27/2+N27)/K27</f>
        <v>0.12903225806451613</v>
      </c>
      <c r="M27" s="219">
        <f>VLOOKUP($I27,'DB 2013-2014'!$A:$X,13,0)</f>
        <v>6</v>
      </c>
      <c r="N27" s="225">
        <f>VLOOKUP($I27,'DB 2013-2014'!$A:$X,14,0)</f>
        <v>1</v>
      </c>
      <c r="O27" s="4"/>
      <c r="P27" s="224" t="s">
        <v>340</v>
      </c>
      <c r="Q27" s="225" t="str">
        <f>LEFT(VLOOKUP($P27,'DB 2013-2014'!$A:$X,3,0),3)</f>
        <v>nap</v>
      </c>
      <c r="R27" s="225">
        <f>VLOOKUP($P27,'DB 2013-2014'!$A:$X,4,0)</f>
        <v>26</v>
      </c>
      <c r="S27" s="226">
        <f>(T27/2+U27)/R27</f>
        <v>0.13461538461538461</v>
      </c>
      <c r="T27" s="219">
        <f>VLOOKUP($P27,'DB 2013-2014'!$A:$X,13,0)</f>
        <v>5</v>
      </c>
      <c r="U27" s="225">
        <f>VLOOKUP($P27,'DB 2013-2014'!$A:$X,14,0)</f>
        <v>1</v>
      </c>
      <c r="V27" s="4"/>
    </row>
    <row r="28" spans="1:22" ht="10.5" customHeight="1" x14ac:dyDescent="0.2">
      <c r="A28" s="4"/>
      <c r="B28" s="4"/>
      <c r="C28" s="46"/>
      <c r="D28" s="46"/>
      <c r="E28" s="46"/>
      <c r="F28" s="46"/>
      <c r="G28" s="46"/>
      <c r="H28" s="4"/>
      <c r="I28" s="224" t="s">
        <v>612</v>
      </c>
      <c r="J28" s="225" t="str">
        <f>LEFT(VLOOKUP($I28,'DB 2013-2014'!$A:$X,3,0),3)</f>
        <v>rom</v>
      </c>
      <c r="K28" s="225">
        <f>VLOOKUP($I28,'DB 2013-2014'!$A:$X,4,0)</f>
        <v>35</v>
      </c>
      <c r="L28" s="226">
        <f>(M28/2+N28)/K28</f>
        <v>0.12857142857142856</v>
      </c>
      <c r="M28" s="219">
        <f>VLOOKUP($I28,'DB 2013-2014'!$A:$X,13,0)</f>
        <v>7</v>
      </c>
      <c r="N28" s="225">
        <f>VLOOKUP($I28,'DB 2013-2014'!$A:$X,14,0)</f>
        <v>1</v>
      </c>
      <c r="O28" s="4"/>
      <c r="P28" s="224" t="s">
        <v>338</v>
      </c>
      <c r="Q28" s="225" t="str">
        <f>LEFT(VLOOKUP($P28,'DB 2013-2014'!$A:$X,3,0),3)</f>
        <v>liv</v>
      </c>
      <c r="R28" s="225">
        <f>VLOOKUP($P28,'DB 2013-2014'!$A:$X,4,0)</f>
        <v>30</v>
      </c>
      <c r="S28" s="226">
        <f>(T28/2+U28)/R28</f>
        <v>0.13333333333333333</v>
      </c>
      <c r="T28" s="219">
        <f>VLOOKUP($P28,'DB 2013-2014'!$A:$X,13,0)</f>
        <v>8</v>
      </c>
      <c r="U28" s="225">
        <f>VLOOKUP($P28,'DB 2013-2014'!$A:$X,14,0)</f>
        <v>0</v>
      </c>
      <c r="V28" s="4"/>
    </row>
    <row r="29" spans="1:22" ht="10.5" customHeight="1" x14ac:dyDescent="0.2">
      <c r="A29" s="4"/>
      <c r="B29" s="4"/>
      <c r="C29" s="46"/>
      <c r="D29" s="46"/>
      <c r="E29" s="46"/>
      <c r="F29" s="46"/>
      <c r="G29" s="46"/>
      <c r="H29" s="4"/>
      <c r="I29" s="224" t="s">
        <v>605</v>
      </c>
      <c r="J29" s="225" t="str">
        <f>LEFT(VLOOKUP($I29,'DB 2013-2014'!$A:$X,3,0),3)</f>
        <v>par</v>
      </c>
      <c r="K29" s="225">
        <f>VLOOKUP($I29,'DB 2013-2014'!$A:$X,4,0)</f>
        <v>36</v>
      </c>
      <c r="L29" s="226">
        <f>(M29/2+N29)/K29</f>
        <v>0.125</v>
      </c>
      <c r="M29" s="219">
        <f>VLOOKUP($I29,'DB 2013-2014'!$A:$X,13,0)</f>
        <v>9</v>
      </c>
      <c r="N29" s="225">
        <f>VLOOKUP($I29,'DB 2013-2014'!$A:$X,14,0)</f>
        <v>0</v>
      </c>
      <c r="O29" s="4"/>
      <c r="P29" s="224" t="s">
        <v>414</v>
      </c>
      <c r="Q29" s="225" t="str">
        <f>LEFT(VLOOKUP($P29,'DB 2013-2014'!$A:$X,3,0),3)</f>
        <v>ata</v>
      </c>
      <c r="R29" s="225">
        <f>VLOOKUP($P29,'DB 2013-2014'!$A:$X,4,0)</f>
        <v>27</v>
      </c>
      <c r="S29" s="226">
        <f>(T29/2+U29)/R29</f>
        <v>0.12962962962962962</v>
      </c>
      <c r="T29" s="219">
        <f>VLOOKUP($P29,'DB 2013-2014'!$A:$X,13,0)</f>
        <v>7</v>
      </c>
      <c r="U29" s="225">
        <f>VLOOKUP($P29,'DB 2013-2014'!$A:$X,14,0)</f>
        <v>0</v>
      </c>
      <c r="V29" s="4"/>
    </row>
    <row r="30" spans="1:22" ht="10.5" customHeight="1" x14ac:dyDescent="0.2">
      <c r="A30" s="4"/>
      <c r="B30" s="4"/>
      <c r="C30" s="46"/>
      <c r="D30" s="46"/>
      <c r="E30" s="46"/>
      <c r="F30" s="46"/>
      <c r="G30" s="46"/>
      <c r="H30" s="4"/>
      <c r="I30" s="224" t="s">
        <v>611</v>
      </c>
      <c r="J30" s="225" t="str">
        <f>LEFT(VLOOKUP($I30,'DB 2013-2014'!$A:$X,3,0),3)</f>
        <v>fio</v>
      </c>
      <c r="K30" s="225">
        <f>VLOOKUP($I30,'DB 2013-2014'!$A:$X,4,0)</f>
        <v>28</v>
      </c>
      <c r="L30" s="226">
        <f>(M30/2+N30)/K30</f>
        <v>0.125</v>
      </c>
      <c r="M30" s="219">
        <f>VLOOKUP($I30,'DB 2013-2014'!$A:$X,13,0)</f>
        <v>5</v>
      </c>
      <c r="N30" s="225">
        <f>VLOOKUP($I30,'DB 2013-2014'!$A:$X,14,0)</f>
        <v>1</v>
      </c>
      <c r="O30" s="4"/>
      <c r="P30" s="224" t="s">
        <v>360</v>
      </c>
      <c r="Q30" s="225" t="str">
        <f>LEFT(VLOOKUP($P30,'DB 2013-2014'!$A:$X,3,0),3)</f>
        <v>int</v>
      </c>
      <c r="R30" s="225">
        <f>VLOOKUP($P30,'DB 2013-2014'!$A:$X,4,0)</f>
        <v>27</v>
      </c>
      <c r="S30" s="226">
        <f>(T30/2+U30)/R30</f>
        <v>0.12962962962962962</v>
      </c>
      <c r="T30" s="219">
        <f>VLOOKUP($P30,'DB 2013-2014'!$A:$X,13,0)</f>
        <v>7</v>
      </c>
      <c r="U30" s="225">
        <f>VLOOKUP($P30,'DB 2013-2014'!$A:$X,14,0)</f>
        <v>0</v>
      </c>
      <c r="V30" s="4"/>
    </row>
    <row r="31" spans="1:22" ht="10.5" customHeight="1" x14ac:dyDescent="0.2">
      <c r="A31" s="4"/>
      <c r="B31" s="4"/>
      <c r="C31" s="46"/>
      <c r="D31" s="46"/>
      <c r="E31" s="46"/>
      <c r="F31" s="46"/>
      <c r="G31" s="46"/>
      <c r="H31" s="4"/>
      <c r="I31" s="224" t="s">
        <v>631</v>
      </c>
      <c r="J31" s="225" t="str">
        <f>LEFT(VLOOKUP($I31,'DB 2013-2014'!$A:$X,3,0),3)</f>
        <v>rom</v>
      </c>
      <c r="K31" s="225">
        <f>VLOOKUP($I31,'DB 2013-2014'!$A:$X,4,0)</f>
        <v>24</v>
      </c>
      <c r="L31" s="226">
        <f>(M31/2+N31)/K31</f>
        <v>0.125</v>
      </c>
      <c r="M31" s="219">
        <f>VLOOKUP($I31,'DB 2013-2014'!$A:$X,13,0)</f>
        <v>6</v>
      </c>
      <c r="N31" s="225">
        <f>VLOOKUP($I31,'DB 2013-2014'!$A:$X,14,0)</f>
        <v>0</v>
      </c>
      <c r="O31" s="4"/>
      <c r="P31" s="224" t="s">
        <v>356</v>
      </c>
      <c r="Q31" s="225" t="str">
        <f>LEFT(VLOOKUP($P31,'DB 2013-2014'!$A:$X,3,0),3)</f>
        <v>udi</v>
      </c>
      <c r="R31" s="225">
        <f>VLOOKUP($P31,'DB 2013-2014'!$A:$X,4,0)</f>
        <v>31</v>
      </c>
      <c r="S31" s="226">
        <f>(T31/2+U31)/R31</f>
        <v>0.12903225806451613</v>
      </c>
      <c r="T31" s="219">
        <f>VLOOKUP($P31,'DB 2013-2014'!$A:$X,13,0)</f>
        <v>8</v>
      </c>
      <c r="U31" s="225">
        <f>VLOOKUP($P31,'DB 2013-2014'!$A:$X,14,0)</f>
        <v>0</v>
      </c>
      <c r="V31" s="4"/>
    </row>
    <row r="32" spans="1:22" ht="10.5" customHeight="1" x14ac:dyDescent="0.2">
      <c r="A32" s="4"/>
      <c r="B32" s="4"/>
      <c r="C32" s="46"/>
      <c r="D32" s="46"/>
      <c r="E32" s="46"/>
      <c r="F32" s="46"/>
      <c r="G32" s="46"/>
      <c r="H32" s="4"/>
      <c r="I32" s="224" t="s">
        <v>593</v>
      </c>
      <c r="J32" s="225" t="str">
        <f>LEFT(VLOOKUP($I32,'DB 2013-2014'!$A:$X,3,0),3)</f>
        <v>mil</v>
      </c>
      <c r="K32" s="225">
        <f>VLOOKUP($I32,'DB 2013-2014'!$A:$X,4,0)</f>
        <v>29</v>
      </c>
      <c r="L32" s="226">
        <f>(M32/2+N32)/K32</f>
        <v>0.1206896551724138</v>
      </c>
      <c r="M32" s="219">
        <f>VLOOKUP($I32,'DB 2013-2014'!$A:$X,13,0)</f>
        <v>5</v>
      </c>
      <c r="N32" s="225">
        <f>VLOOKUP($I32,'DB 2013-2014'!$A:$X,14,0)</f>
        <v>1</v>
      </c>
      <c r="O32" s="4"/>
      <c r="P32" s="224" t="s">
        <v>307</v>
      </c>
      <c r="Q32" s="225" t="str">
        <f>LEFT(VLOOKUP($P32,'DB 2013-2014'!$A:$X,3,0),3)</f>
        <v>rom</v>
      </c>
      <c r="R32" s="225">
        <f>VLOOKUP($P32,'DB 2013-2014'!$A:$X,4,0)</f>
        <v>36</v>
      </c>
      <c r="S32" s="226">
        <f>(T32/2+U32)/R32</f>
        <v>0.125</v>
      </c>
      <c r="T32" s="219">
        <f>VLOOKUP($P32,'DB 2013-2014'!$A:$X,13,0)</f>
        <v>7</v>
      </c>
      <c r="U32" s="225">
        <f>VLOOKUP($P32,'DB 2013-2014'!$A:$X,14,0)</f>
        <v>1</v>
      </c>
      <c r="V32" s="4"/>
    </row>
    <row r="33" spans="1:22" ht="10.5" customHeight="1" x14ac:dyDescent="0.2">
      <c r="A33" s="4"/>
      <c r="B33" s="4"/>
      <c r="C33" s="46"/>
      <c r="D33" s="46"/>
      <c r="E33" s="46"/>
      <c r="F33" s="46"/>
      <c r="G33" s="46"/>
      <c r="H33" s="4"/>
      <c r="I33" s="224" t="s">
        <v>506</v>
      </c>
      <c r="J33" s="225" t="str">
        <f>LEFT(VLOOKUP($I33,'DB 2013-2014'!$A:$X,3,0),3)</f>
        <v>cag</v>
      </c>
      <c r="K33" s="225">
        <f>VLOOKUP($I33,'DB 2013-2014'!$A:$X,4,0)</f>
        <v>26</v>
      </c>
      <c r="L33" s="226">
        <f>(M33/2+N33)/K33</f>
        <v>0.11538461538461539</v>
      </c>
      <c r="M33" s="219">
        <f>VLOOKUP($I33,'DB 2013-2014'!$A:$X,13,0)</f>
        <v>6</v>
      </c>
      <c r="N33" s="225">
        <f>VLOOKUP($I33,'DB 2013-2014'!$A:$X,14,0)</f>
        <v>0</v>
      </c>
      <c r="O33" s="4"/>
      <c r="P33" s="224" t="s">
        <v>285</v>
      </c>
      <c r="Q33" s="225" t="str">
        <f>LEFT(VLOOKUP($P33,'DB 2013-2014'!$A:$X,3,0),3)</f>
        <v>rom</v>
      </c>
      <c r="R33" s="225">
        <f>VLOOKUP($P33,'DB 2013-2014'!$A:$X,4,0)</f>
        <v>33</v>
      </c>
      <c r="S33" s="226">
        <f>(T33/2+U33)/R33</f>
        <v>0.12121212121212122</v>
      </c>
      <c r="T33" s="219">
        <f>VLOOKUP($P33,'DB 2013-2014'!$A:$X,13,0)</f>
        <v>8</v>
      </c>
      <c r="U33" s="225">
        <f>VLOOKUP($P33,'DB 2013-2014'!$A:$X,14,0)</f>
        <v>0</v>
      </c>
      <c r="V33" s="4"/>
    </row>
    <row r="34" spans="1:22" ht="10.5" customHeight="1" x14ac:dyDescent="0.2">
      <c r="A34" s="4"/>
      <c r="B34" s="4"/>
      <c r="C34" s="46"/>
      <c r="D34" s="46"/>
      <c r="E34" s="46"/>
      <c r="F34" s="46"/>
      <c r="G34" s="46"/>
      <c r="H34" s="4"/>
      <c r="I34" s="224" t="s">
        <v>464</v>
      </c>
      <c r="J34" s="225" t="str">
        <f>LEFT(VLOOKUP($I34,'DB 2013-2014'!$A:$X,3,0),3)</f>
        <v>fio</v>
      </c>
      <c r="K34" s="225">
        <f>VLOOKUP($I34,'DB 2013-2014'!$A:$X,4,0)</f>
        <v>31</v>
      </c>
      <c r="L34" s="226">
        <f>(M34/2+N34)/K34</f>
        <v>0.11290322580645161</v>
      </c>
      <c r="M34" s="219">
        <f>VLOOKUP($I34,'DB 2013-2014'!$A:$X,13,0)</f>
        <v>7</v>
      </c>
      <c r="N34" s="225">
        <f>VLOOKUP($I34,'DB 2013-2014'!$A:$X,14,0)</f>
        <v>0</v>
      </c>
      <c r="O34" s="4"/>
      <c r="P34" s="224" t="s">
        <v>293</v>
      </c>
      <c r="Q34" s="225" t="str">
        <f>LEFT(VLOOKUP($P34,'DB 2013-2014'!$A:$X,3,0),3)</f>
        <v>juv</v>
      </c>
      <c r="R34" s="225">
        <f>VLOOKUP($P34,'DB 2013-2014'!$A:$X,4,0)</f>
        <v>29</v>
      </c>
      <c r="S34" s="226">
        <f>(T34/2+U34)/R34</f>
        <v>0.1206896551724138</v>
      </c>
      <c r="T34" s="219">
        <f>VLOOKUP($P34,'DB 2013-2014'!$A:$X,13,0)</f>
        <v>7</v>
      </c>
      <c r="U34" s="225">
        <f>VLOOKUP($P34,'DB 2013-2014'!$A:$X,14,0)</f>
        <v>0</v>
      </c>
      <c r="V34" s="4"/>
    </row>
    <row r="35" spans="1:22" ht="10.5" customHeight="1" x14ac:dyDescent="0.2">
      <c r="A35" s="4"/>
      <c r="B35" s="4"/>
      <c r="C35" s="46"/>
      <c r="D35" s="46"/>
      <c r="E35" s="46"/>
      <c r="F35" s="46"/>
      <c r="G35" s="46"/>
      <c r="H35" s="4"/>
      <c r="I35" s="224" t="s">
        <v>578</v>
      </c>
      <c r="J35" s="225" t="str">
        <f>LEFT(VLOOKUP($I35,'DB 2013-2014'!$A:$X,3,0),3)</f>
        <v>cat</v>
      </c>
      <c r="K35" s="225">
        <f>VLOOKUP($I35,'DB 2013-2014'!$A:$X,4,0)</f>
        <v>27</v>
      </c>
      <c r="L35" s="226">
        <f>(M35/2+N35)/K35</f>
        <v>0.1111111111111111</v>
      </c>
      <c r="M35" s="219">
        <f>VLOOKUP($I35,'DB 2013-2014'!$A:$X,13,0)</f>
        <v>6</v>
      </c>
      <c r="N35" s="225">
        <f>VLOOKUP($I35,'DB 2013-2014'!$A:$X,14,0)</f>
        <v>0</v>
      </c>
      <c r="O35" s="4"/>
      <c r="P35" s="224" t="s">
        <v>322</v>
      </c>
      <c r="Q35" s="225" t="str">
        <f>LEFT(VLOOKUP($P35,'DB 2013-2014'!$A:$X,3,0),3)</f>
        <v>chi</v>
      </c>
      <c r="R35" s="225">
        <f>VLOOKUP($P35,'DB 2013-2014'!$A:$X,4,0)</f>
        <v>26</v>
      </c>
      <c r="S35" s="226">
        <f>(T35/2+U35)/R35</f>
        <v>0.11538461538461539</v>
      </c>
      <c r="T35" s="219">
        <f>VLOOKUP($P35,'DB 2013-2014'!$A:$X,13,0)</f>
        <v>6</v>
      </c>
      <c r="U35" s="225">
        <f>VLOOKUP($P35,'DB 2013-2014'!$A:$X,14,0)</f>
        <v>0</v>
      </c>
      <c r="V35" s="4"/>
    </row>
    <row r="36" spans="1:22" ht="10.5" customHeight="1" x14ac:dyDescent="0.2">
      <c r="A36" s="4"/>
      <c r="B36" s="4"/>
      <c r="C36" s="46"/>
      <c r="D36" s="46"/>
      <c r="E36" s="46"/>
      <c r="F36" s="46"/>
      <c r="G36" s="46"/>
      <c r="H36" s="4"/>
      <c r="I36" s="224" t="s">
        <v>629</v>
      </c>
      <c r="J36" s="225" t="str">
        <f>LEFT(VLOOKUP($I36,'DB 2013-2014'!$A:$X,3,0),3)</f>
        <v>sam</v>
      </c>
      <c r="K36" s="225">
        <f>VLOOKUP($I36,'DB 2013-2014'!$A:$X,4,0)</f>
        <v>27</v>
      </c>
      <c r="L36" s="226">
        <f>(M36/2+N36)/K36</f>
        <v>0.1111111111111111</v>
      </c>
      <c r="M36" s="219">
        <f>VLOOKUP($I36,'DB 2013-2014'!$A:$X,13,0)</f>
        <v>4</v>
      </c>
      <c r="N36" s="225">
        <f>VLOOKUP($I36,'DB 2013-2014'!$A:$X,14,0)</f>
        <v>1</v>
      </c>
      <c r="O36" s="4"/>
      <c r="P36" s="224" t="s">
        <v>351</v>
      </c>
      <c r="Q36" s="225" t="str">
        <f>LEFT(VLOOKUP($P36,'DB 2013-2014'!$A:$X,3,0),3)</f>
        <v>par</v>
      </c>
      <c r="R36" s="225">
        <f>VLOOKUP($P36,'DB 2013-2014'!$A:$X,4,0)</f>
        <v>26</v>
      </c>
      <c r="S36" s="226">
        <f>(T36/2+U36)/R36</f>
        <v>0.11538461538461539</v>
      </c>
      <c r="T36" s="219">
        <f>VLOOKUP($P36,'DB 2013-2014'!$A:$X,13,0)</f>
        <v>6</v>
      </c>
      <c r="U36" s="225">
        <f>VLOOKUP($P36,'DB 2013-2014'!$A:$X,14,0)</f>
        <v>0</v>
      </c>
      <c r="V36" s="4"/>
    </row>
    <row r="37" spans="1:22" ht="10.5" customHeight="1" x14ac:dyDescent="0.2">
      <c r="A37" s="4"/>
      <c r="B37" s="4"/>
      <c r="C37" s="46"/>
      <c r="D37" s="46"/>
      <c r="E37" s="46"/>
      <c r="F37" s="46"/>
      <c r="G37" s="46"/>
      <c r="H37" s="4"/>
      <c r="I37" s="224" t="s">
        <v>486</v>
      </c>
      <c r="J37" s="225" t="str">
        <f>LEFT(VLOOKUP($I37,'DB 2013-2014'!$A:$X,3,0),3)</f>
        <v>fio</v>
      </c>
      <c r="K37" s="225">
        <f>VLOOKUP($I37,'DB 2013-2014'!$A:$X,4,0)</f>
        <v>32</v>
      </c>
      <c r="L37" s="226">
        <f>(M37/2+N37)/K37</f>
        <v>0.109375</v>
      </c>
      <c r="M37" s="219">
        <f>VLOOKUP($I37,'DB 2013-2014'!$A:$X,13,0)</f>
        <v>5</v>
      </c>
      <c r="N37" s="225">
        <f>VLOOKUP($I37,'DB 2013-2014'!$A:$X,14,0)</f>
        <v>1</v>
      </c>
      <c r="O37" s="4"/>
      <c r="P37" s="224" t="s">
        <v>382</v>
      </c>
      <c r="Q37" s="225" t="str">
        <f>LEFT(VLOOKUP($P37,'DB 2013-2014'!$A:$X,3,0),3)</f>
        <v>par</v>
      </c>
      <c r="R37" s="225">
        <f>VLOOKUP($P37,'DB 2013-2014'!$A:$X,4,0)</f>
        <v>13</v>
      </c>
      <c r="S37" s="226">
        <f>(T37/2+U37)/R37</f>
        <v>0.11538461538461539</v>
      </c>
      <c r="T37" s="219">
        <f>VLOOKUP($P37,'DB 2013-2014'!$A:$X,13,0)</f>
        <v>3</v>
      </c>
      <c r="U37" s="225">
        <f>VLOOKUP($P37,'DB 2013-2014'!$A:$X,14,0)</f>
        <v>0</v>
      </c>
      <c r="V37" s="4"/>
    </row>
    <row r="38" spans="1:22" ht="10.5" customHeight="1" x14ac:dyDescent="0.2">
      <c r="A38" s="4"/>
      <c r="B38" s="4"/>
      <c r="C38" s="46"/>
      <c r="D38" s="46"/>
      <c r="E38" s="46"/>
      <c r="F38" s="46"/>
      <c r="G38" s="46"/>
      <c r="H38" s="4"/>
      <c r="I38" s="224" t="s">
        <v>459</v>
      </c>
      <c r="J38" s="225" t="str">
        <f>LEFT(VLOOKUP($I38,'DB 2013-2014'!$A:$X,3,0),3)</f>
        <v>udi</v>
      </c>
      <c r="K38" s="225">
        <f>VLOOKUP($I38,'DB 2013-2014'!$A:$X,4,0)</f>
        <v>32</v>
      </c>
      <c r="L38" s="226">
        <f>(M38/2+N38)/K38</f>
        <v>0.109375</v>
      </c>
      <c r="M38" s="219">
        <f>VLOOKUP($I38,'DB 2013-2014'!$A:$X,13,0)</f>
        <v>5</v>
      </c>
      <c r="N38" s="225">
        <f>VLOOKUP($I38,'DB 2013-2014'!$A:$X,14,0)</f>
        <v>1</v>
      </c>
      <c r="O38" s="4"/>
      <c r="P38" s="224" t="s">
        <v>386</v>
      </c>
      <c r="Q38" s="225" t="str">
        <f>LEFT(VLOOKUP($P38,'DB 2013-2014'!$A:$X,3,0),3)</f>
        <v>bol</v>
      </c>
      <c r="R38" s="225">
        <f>VLOOKUP($P38,'DB 2013-2014'!$A:$X,4,0)</f>
        <v>31</v>
      </c>
      <c r="S38" s="226">
        <f>(T38/2+U38)/R38</f>
        <v>0.11290322580645161</v>
      </c>
      <c r="T38" s="219">
        <f>VLOOKUP($P38,'DB 2013-2014'!$A:$X,13,0)</f>
        <v>7</v>
      </c>
      <c r="U38" s="225">
        <f>VLOOKUP($P38,'DB 2013-2014'!$A:$X,14,0)</f>
        <v>0</v>
      </c>
      <c r="V38" s="4"/>
    </row>
    <row r="39" spans="1:22" ht="10.5" customHeight="1" x14ac:dyDescent="0.2">
      <c r="A39" s="4"/>
      <c r="B39" s="4"/>
      <c r="C39" s="46"/>
      <c r="D39" s="46"/>
      <c r="E39" s="46"/>
      <c r="F39" s="46"/>
      <c r="G39" s="46"/>
      <c r="H39" s="4"/>
      <c r="I39" s="224" t="s">
        <v>560</v>
      </c>
      <c r="J39" s="225" t="str">
        <f>LEFT(VLOOKUP($I39,'DB 2013-2014'!$A:$X,3,0),3)</f>
        <v>nap</v>
      </c>
      <c r="K39" s="225">
        <f>VLOOKUP($I39,'DB 2013-2014'!$A:$X,4,0)</f>
        <v>33</v>
      </c>
      <c r="L39" s="226">
        <f>(M39/2+N39)/K39</f>
        <v>0.10606060606060606</v>
      </c>
      <c r="M39" s="219">
        <f>VLOOKUP($I39,'DB 2013-2014'!$A:$X,13,0)</f>
        <v>7</v>
      </c>
      <c r="N39" s="225">
        <f>VLOOKUP($I39,'DB 2013-2014'!$A:$X,14,0)</f>
        <v>0</v>
      </c>
      <c r="O39" s="4"/>
      <c r="P39" s="224" t="s">
        <v>324</v>
      </c>
      <c r="Q39" s="225" t="str">
        <f>LEFT(VLOOKUP($P39,'DB 2013-2014'!$A:$X,3,0),3)</f>
        <v>udi</v>
      </c>
      <c r="R39" s="225">
        <f>VLOOKUP($P39,'DB 2013-2014'!$A:$X,4,0)</f>
        <v>36</v>
      </c>
      <c r="S39" s="226">
        <f>(T39/2+U39)/R39</f>
        <v>0.1111111111111111</v>
      </c>
      <c r="T39" s="219">
        <f>VLOOKUP($P39,'DB 2013-2014'!$A:$X,13,0)</f>
        <v>8</v>
      </c>
      <c r="U39" s="225">
        <f>VLOOKUP($P39,'DB 2013-2014'!$A:$X,14,0)</f>
        <v>0</v>
      </c>
      <c r="V39" s="4"/>
    </row>
    <row r="40" spans="1:22" ht="10.5" customHeight="1" x14ac:dyDescent="0.2">
      <c r="A40" s="4"/>
      <c r="B40" s="4"/>
      <c r="C40" s="46"/>
      <c r="D40" s="46"/>
      <c r="E40" s="46"/>
      <c r="F40" s="46"/>
      <c r="G40" s="46"/>
      <c r="H40" s="4"/>
      <c r="I40" s="4"/>
      <c r="J40" s="4"/>
      <c r="K40" s="4"/>
      <c r="L40" s="4"/>
      <c r="M40" s="4"/>
      <c r="N40" s="4"/>
      <c r="O40" s="4"/>
      <c r="P40" s="224" t="s">
        <v>369</v>
      </c>
      <c r="Q40" s="225" t="str">
        <f>LEFT(VLOOKUP($P40,'DB 2013-2014'!$A:$X,3,0),3)</f>
        <v>rom</v>
      </c>
      <c r="R40" s="225">
        <f>VLOOKUP($P40,'DB 2013-2014'!$A:$X,4,0)</f>
        <v>28</v>
      </c>
      <c r="S40" s="226">
        <f>(T40/2+U40)/R40</f>
        <v>0.10714285714285714</v>
      </c>
      <c r="T40" s="219">
        <f>VLOOKUP($P40,'DB 2013-2014'!$A:$X,13,0)</f>
        <v>4</v>
      </c>
      <c r="U40" s="225">
        <f>VLOOKUP($P40,'DB 2013-2014'!$A:$X,14,0)</f>
        <v>1</v>
      </c>
      <c r="V40" s="4"/>
    </row>
    <row r="41" spans="1:22" ht="10.5" customHeight="1" x14ac:dyDescent="0.2">
      <c r="A41" s="4"/>
      <c r="B41" s="4"/>
      <c r="C41" s="46"/>
      <c r="D41" s="46"/>
      <c r="E41" s="46"/>
      <c r="F41" s="46"/>
      <c r="G41" s="46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spans="1:22" ht="10.5" customHeight="1" x14ac:dyDescent="0.2">
      <c r="A42" s="4"/>
      <c r="B42" s="4"/>
      <c r="C42" s="46"/>
      <c r="D42" s="46"/>
      <c r="E42" s="46"/>
      <c r="F42" s="46"/>
      <c r="G42" s="46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spans="1:22" ht="10.5" customHeight="1" x14ac:dyDescent="0.2">
      <c r="A43" s="4"/>
      <c r="B43" s="4"/>
      <c r="C43" s="46"/>
      <c r="D43" s="46"/>
      <c r="E43" s="46"/>
      <c r="F43" s="46"/>
      <c r="G43" s="46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ht="10.5" customHeight="1" x14ac:dyDescent="0.2">
      <c r="A44" s="4"/>
      <c r="B44" s="4"/>
      <c r="C44" s="46"/>
      <c r="D44" s="46"/>
      <c r="E44" s="46"/>
      <c r="F44" s="46"/>
      <c r="G44" s="46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  <row r="45" spans="1:22" ht="10.5" customHeight="1" x14ac:dyDescent="0.2">
      <c r="A45" s="4"/>
      <c r="B45" s="4"/>
      <c r="C45" s="46"/>
      <c r="D45" s="46"/>
      <c r="E45" s="46"/>
      <c r="F45" s="46"/>
      <c r="G45" s="46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</row>
    <row r="46" spans="1:22" ht="10.5" customHeight="1" x14ac:dyDescent="0.2">
      <c r="A46" s="4"/>
      <c r="B46" s="4"/>
      <c r="C46" s="46"/>
      <c r="D46" s="46"/>
      <c r="E46" s="46"/>
      <c r="F46" s="46"/>
      <c r="G46" s="46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</row>
    <row r="47" spans="1:22" ht="10.5" customHeight="1" x14ac:dyDescent="0.2">
      <c r="A47" s="4"/>
      <c r="B47" s="4"/>
      <c r="C47" s="46"/>
      <c r="D47" s="46"/>
      <c r="E47" s="46"/>
      <c r="F47" s="46"/>
      <c r="G47" s="46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</row>
    <row r="48" spans="1:22" ht="10.5" customHeight="1" x14ac:dyDescent="0.2">
      <c r="A48" s="4"/>
      <c r="B48" s="4"/>
      <c r="C48" s="46"/>
      <c r="D48" s="46"/>
      <c r="E48" s="46"/>
      <c r="F48" s="46"/>
      <c r="G48" s="46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0.5" customHeight="1" x14ac:dyDescent="0.2">
      <c r="A49" s="4"/>
      <c r="B49" s="4"/>
      <c r="C49" s="46"/>
      <c r="D49" s="46"/>
      <c r="E49" s="46"/>
      <c r="F49" s="46"/>
      <c r="G49" s="46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</row>
    <row r="50" spans="1:22" ht="10.5" customHeight="1" x14ac:dyDescent="0.2">
      <c r="A50" s="4"/>
      <c r="B50" s="4"/>
      <c r="C50" s="46"/>
      <c r="D50" s="46"/>
      <c r="E50" s="46"/>
      <c r="F50" s="46"/>
      <c r="G50" s="46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ht="10.5" customHeight="1" x14ac:dyDescent="0.2">
      <c r="A51" s="4"/>
      <c r="B51" s="4"/>
      <c r="C51" s="46"/>
      <c r="D51" s="46"/>
      <c r="E51" s="46"/>
      <c r="F51" s="46"/>
      <c r="G51" s="46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</row>
    <row r="52" spans="1:22" ht="10.5" customHeight="1" x14ac:dyDescent="0.2">
      <c r="A52" s="4"/>
      <c r="B52" s="4"/>
      <c r="C52" s="46"/>
      <c r="D52" s="46"/>
      <c r="E52" s="46"/>
      <c r="F52" s="46"/>
      <c r="G52" s="46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spans="1:22" ht="10.5" customHeight="1" x14ac:dyDescent="0.2">
      <c r="A53" s="4"/>
      <c r="B53" s="4"/>
      <c r="C53" s="46"/>
      <c r="D53" s="46"/>
      <c r="E53" s="46"/>
      <c r="F53" s="46"/>
      <c r="G53" s="46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spans="1:22" ht="10.5" customHeight="1" x14ac:dyDescent="0.2">
      <c r="A54" s="4"/>
      <c r="B54" s="4"/>
      <c r="C54" s="46"/>
      <c r="D54" s="46"/>
      <c r="E54" s="46"/>
      <c r="F54" s="46"/>
      <c r="G54" s="46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1:22" ht="10.5" customHeight="1" x14ac:dyDescent="0.2">
      <c r="A55" s="4"/>
      <c r="B55" s="4"/>
      <c r="C55" s="46"/>
      <c r="D55" s="46"/>
      <c r="E55" s="46"/>
      <c r="F55" s="46"/>
      <c r="G55" s="46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1:22" ht="10.5" customHeight="1" x14ac:dyDescent="0.2">
      <c r="A56" s="4"/>
      <c r="B56" s="4"/>
      <c r="C56" s="46"/>
      <c r="D56" s="46"/>
      <c r="E56" s="46"/>
      <c r="F56" s="46"/>
      <c r="G56" s="46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ht="10.5" customHeight="1" x14ac:dyDescent="0.2">
      <c r="A57" s="4"/>
      <c r="B57" s="4"/>
      <c r="C57" s="46"/>
      <c r="D57" s="46"/>
      <c r="E57" s="46"/>
      <c r="F57" s="46"/>
      <c r="G57" s="46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1:22" ht="10.5" customHeight="1" x14ac:dyDescent="0.2">
      <c r="A58" s="4"/>
      <c r="B58" s="4"/>
      <c r="C58" s="46"/>
      <c r="D58" s="46"/>
      <c r="E58" s="46"/>
      <c r="F58" s="46"/>
      <c r="G58" s="46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1:22" ht="10.5" customHeight="1" x14ac:dyDescent="0.2">
      <c r="A59" s="4"/>
      <c r="B59" s="4"/>
      <c r="C59" s="46"/>
      <c r="D59" s="46"/>
      <c r="E59" s="46"/>
      <c r="F59" s="46"/>
      <c r="G59" s="46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1:22" ht="10.5" customHeight="1" x14ac:dyDescent="0.2">
      <c r="A60" s="4"/>
      <c r="B60" s="4"/>
      <c r="C60" s="46"/>
      <c r="D60" s="46"/>
      <c r="E60" s="46"/>
      <c r="F60" s="46"/>
      <c r="G60" s="46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1:22" ht="10.5" customHeight="1" x14ac:dyDescent="0.2">
      <c r="A61" s="4"/>
      <c r="B61" s="4"/>
      <c r="C61" s="46"/>
      <c r="D61" s="46"/>
      <c r="E61" s="46"/>
      <c r="F61" s="46"/>
      <c r="G61" s="46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ht="10.5" customHeight="1" x14ac:dyDescent="0.2">
      <c r="A62" s="4"/>
      <c r="B62" s="4"/>
      <c r="C62" s="46"/>
      <c r="D62" s="46"/>
      <c r="E62" s="46"/>
      <c r="F62" s="46"/>
      <c r="G62" s="46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1:22" ht="10.5" customHeight="1" x14ac:dyDescent="0.2">
      <c r="A63" s="4"/>
      <c r="B63" s="4"/>
      <c r="C63" s="46"/>
      <c r="D63" s="46"/>
      <c r="E63" s="46"/>
      <c r="F63" s="46"/>
      <c r="G63" s="46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spans="1:22" ht="10.5" customHeight="1" x14ac:dyDescent="0.2">
      <c r="A64" s="4"/>
      <c r="B64" s="4"/>
      <c r="C64" s="46"/>
      <c r="D64" s="46"/>
      <c r="E64" s="46"/>
      <c r="F64" s="46"/>
      <c r="G64" s="46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1:22" ht="10.5" customHeight="1" x14ac:dyDescent="0.2">
      <c r="A65" s="4"/>
      <c r="B65" s="4"/>
      <c r="C65" s="46"/>
      <c r="D65" s="46"/>
      <c r="E65" s="46"/>
      <c r="F65" s="46"/>
      <c r="G65" s="46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1:22" ht="10.5" customHeight="1" x14ac:dyDescent="0.2">
      <c r="A66" s="4"/>
      <c r="B66" s="4"/>
      <c r="C66" s="46"/>
      <c r="D66" s="46"/>
      <c r="E66" s="46"/>
      <c r="F66" s="46"/>
      <c r="G66" s="46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spans="1:22" ht="10.5" customHeight="1" x14ac:dyDescent="0.2">
      <c r="A67" s="4"/>
      <c r="B67" s="4"/>
      <c r="C67" s="46"/>
      <c r="D67" s="46"/>
      <c r="E67" s="46"/>
      <c r="F67" s="46"/>
      <c r="G67" s="46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spans="1:22" ht="10.5" customHeight="1" x14ac:dyDescent="0.2">
      <c r="A68" s="4"/>
      <c r="B68" s="4"/>
      <c r="C68" s="46"/>
      <c r="D68" s="46"/>
      <c r="E68" s="46"/>
      <c r="F68" s="46"/>
      <c r="G68" s="46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1:22" ht="10.5" customHeight="1" x14ac:dyDescent="0.2">
      <c r="A69" s="4"/>
      <c r="B69" s="4"/>
      <c r="C69" s="46"/>
      <c r="D69" s="46"/>
      <c r="E69" s="46"/>
      <c r="F69" s="46"/>
      <c r="G69" s="46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ht="10.5" customHeight="1" x14ac:dyDescent="0.2">
      <c r="A70" s="4"/>
      <c r="B70" s="4"/>
      <c r="C70" s="46"/>
      <c r="D70" s="46"/>
      <c r="E70" s="46"/>
      <c r="F70" s="46"/>
      <c r="G70" s="46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spans="1:22" ht="10.5" customHeight="1" x14ac:dyDescent="0.2">
      <c r="A71" s="4"/>
      <c r="B71" s="4"/>
      <c r="C71" s="46"/>
      <c r="D71" s="46"/>
      <c r="E71" s="46"/>
      <c r="F71" s="46"/>
      <c r="G71" s="46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10.5" customHeight="1" x14ac:dyDescent="0.2">
      <c r="A72" s="4"/>
      <c r="B72" s="4"/>
      <c r="C72" s="46"/>
      <c r="D72" s="46"/>
      <c r="E72" s="46"/>
      <c r="F72" s="46"/>
      <c r="G72" s="46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spans="1:22" ht="10.5" customHeight="1" x14ac:dyDescent="0.2">
      <c r="A73" s="4"/>
      <c r="B73" s="4"/>
      <c r="C73" s="46"/>
      <c r="D73" s="46"/>
      <c r="E73" s="46"/>
      <c r="F73" s="46"/>
      <c r="G73" s="46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spans="1:22" ht="10.5" customHeight="1" x14ac:dyDescent="0.2">
      <c r="A74" s="4"/>
      <c r="B74" s="4"/>
      <c r="C74" s="46"/>
      <c r="D74" s="46"/>
      <c r="E74" s="46"/>
      <c r="F74" s="46"/>
      <c r="G74" s="46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spans="1:22" ht="10.5" customHeight="1" x14ac:dyDescent="0.2">
      <c r="A75" s="4"/>
      <c r="B75" s="4"/>
      <c r="C75" s="46"/>
      <c r="D75" s="46"/>
      <c r="E75" s="46"/>
      <c r="F75" s="46"/>
      <c r="G75" s="46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spans="1:22" ht="10.5" customHeight="1" x14ac:dyDescent="0.2">
      <c r="A76" s="4"/>
      <c r="B76" s="4"/>
      <c r="C76" s="46"/>
      <c r="D76" s="46"/>
      <c r="E76" s="46"/>
      <c r="F76" s="46"/>
      <c r="G76" s="46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spans="1:22" ht="10.5" customHeight="1" x14ac:dyDescent="0.2">
      <c r="A77" s="4"/>
      <c r="B77" s="4"/>
      <c r="C77" s="46"/>
      <c r="D77" s="46"/>
      <c r="E77" s="46"/>
      <c r="F77" s="46"/>
      <c r="G77" s="46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spans="1:22" ht="10.5" customHeight="1" x14ac:dyDescent="0.2">
      <c r="A78" s="4"/>
      <c r="B78" s="4"/>
      <c r="C78" s="46"/>
      <c r="D78" s="46"/>
      <c r="E78" s="46"/>
      <c r="F78" s="46"/>
      <c r="G78" s="46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spans="1:22" ht="10.5" customHeight="1" x14ac:dyDescent="0.2">
      <c r="A79" s="4"/>
      <c r="B79" s="4"/>
      <c r="C79" s="46"/>
      <c r="D79" s="46"/>
      <c r="E79" s="46"/>
      <c r="F79" s="46"/>
      <c r="G79" s="46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spans="1:22" ht="10.5" customHeight="1" x14ac:dyDescent="0.2">
      <c r="A80" s="4"/>
      <c r="B80" s="4"/>
      <c r="C80" s="46"/>
      <c r="D80" s="46"/>
      <c r="E80" s="46"/>
      <c r="F80" s="46"/>
      <c r="G80" s="46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spans="1:22" ht="10.5" customHeight="1" x14ac:dyDescent="0.2">
      <c r="A81" s="4"/>
      <c r="B81" s="4"/>
      <c r="C81" s="46"/>
      <c r="D81" s="46"/>
      <c r="E81" s="46"/>
      <c r="F81" s="46"/>
      <c r="G81" s="46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spans="1:22" ht="10.5" customHeight="1" x14ac:dyDescent="0.2">
      <c r="A82" s="4"/>
      <c r="B82" s="4"/>
      <c r="C82" s="46"/>
      <c r="D82" s="46"/>
      <c r="E82" s="46"/>
      <c r="F82" s="46"/>
      <c r="G82" s="4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spans="1:22" ht="10.5" customHeight="1" x14ac:dyDescent="0.2">
      <c r="A83" s="4"/>
      <c r="B83" s="4"/>
      <c r="C83" s="46"/>
      <c r="D83" s="46"/>
      <c r="E83" s="46"/>
      <c r="F83" s="46"/>
      <c r="G83" s="4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spans="1:22" ht="10.5" customHeight="1" x14ac:dyDescent="0.2">
      <c r="A84" s="4"/>
      <c r="B84" s="4"/>
      <c r="C84" s="46"/>
      <c r="D84" s="46"/>
      <c r="E84" s="46"/>
      <c r="F84" s="46"/>
      <c r="G84" s="4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0.5" customHeight="1" x14ac:dyDescent="0.2">
      <c r="A85" s="4"/>
      <c r="B85" s="4"/>
      <c r="C85" s="46"/>
      <c r="D85" s="46"/>
      <c r="E85" s="46"/>
      <c r="F85" s="46"/>
      <c r="G85" s="4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spans="1:22" ht="10.5" customHeight="1" x14ac:dyDescent="0.2">
      <c r="A86" s="4"/>
      <c r="B86" s="4"/>
      <c r="C86" s="46"/>
      <c r="D86" s="46"/>
      <c r="E86" s="46"/>
      <c r="F86" s="46"/>
      <c r="G86" s="46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spans="1:22" ht="10.5" customHeight="1" x14ac:dyDescent="0.2">
      <c r="A87" s="4"/>
      <c r="B87" s="4"/>
      <c r="C87" s="46"/>
      <c r="D87" s="46"/>
      <c r="E87" s="46"/>
      <c r="F87" s="46"/>
      <c r="G87" s="46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spans="1:22" ht="10.5" customHeight="1" x14ac:dyDescent="0.2">
      <c r="A88" s="4"/>
      <c r="B88" s="4"/>
      <c r="C88" s="46"/>
      <c r="D88" s="46"/>
      <c r="E88" s="46"/>
      <c r="F88" s="46"/>
      <c r="G88" s="46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spans="1:22" ht="10.5" customHeight="1" x14ac:dyDescent="0.2">
      <c r="A89" s="4"/>
      <c r="B89" s="4"/>
      <c r="C89" s="46"/>
      <c r="D89" s="46"/>
      <c r="E89" s="46"/>
      <c r="F89" s="46"/>
      <c r="G89" s="46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spans="1:22" ht="10.5" customHeight="1" x14ac:dyDescent="0.2">
      <c r="A90" s="4"/>
      <c r="B90" s="4"/>
      <c r="C90" s="46"/>
      <c r="D90" s="46"/>
      <c r="E90" s="46"/>
      <c r="F90" s="46"/>
      <c r="G90" s="46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spans="1:22" ht="10.5" customHeight="1" x14ac:dyDescent="0.2">
      <c r="A91" s="4"/>
      <c r="B91" s="4"/>
      <c r="C91" s="46"/>
      <c r="D91" s="46"/>
      <c r="E91" s="46"/>
      <c r="F91" s="46"/>
      <c r="G91" s="46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spans="1:22" ht="10.5" customHeight="1" x14ac:dyDescent="0.2">
      <c r="A92" s="4"/>
      <c r="B92" s="4"/>
      <c r="C92" s="46"/>
      <c r="D92" s="46"/>
      <c r="E92" s="46"/>
      <c r="F92" s="46"/>
      <c r="G92" s="46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spans="1:22" ht="10.5" customHeight="1" x14ac:dyDescent="0.2">
      <c r="A93" s="4"/>
      <c r="B93" s="4"/>
      <c r="C93" s="46"/>
      <c r="D93" s="46"/>
      <c r="E93" s="46"/>
      <c r="F93" s="46"/>
      <c r="G93" s="46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spans="1:22" ht="10.5" customHeight="1" x14ac:dyDescent="0.2">
      <c r="A94" s="4"/>
      <c r="B94" s="4"/>
      <c r="C94" s="46"/>
      <c r="D94" s="46"/>
      <c r="E94" s="46"/>
      <c r="F94" s="46"/>
      <c r="G94" s="46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spans="1:22" ht="10.5" customHeight="1" x14ac:dyDescent="0.2">
      <c r="A95" s="4"/>
      <c r="B95" s="4"/>
      <c r="C95" s="46"/>
      <c r="D95" s="46"/>
      <c r="E95" s="46"/>
      <c r="F95" s="46"/>
      <c r="G95" s="46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</row>
    <row r="96" spans="1:22" ht="10.5" customHeight="1" x14ac:dyDescent="0.2">
      <c r="A96" s="4"/>
      <c r="B96" s="4"/>
      <c r="C96" s="46"/>
      <c r="D96" s="46"/>
      <c r="E96" s="46"/>
      <c r="F96" s="46"/>
      <c r="G96" s="46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spans="1:22" ht="10.5" customHeight="1" x14ac:dyDescent="0.2">
      <c r="A97" s="4"/>
      <c r="B97" s="4"/>
      <c r="C97" s="46"/>
      <c r="D97" s="46"/>
      <c r="E97" s="46"/>
      <c r="F97" s="46"/>
      <c r="G97" s="46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spans="1:22" ht="10.5" customHeight="1" x14ac:dyDescent="0.2">
      <c r="A98" s="4"/>
      <c r="B98" s="4"/>
      <c r="C98" s="46"/>
      <c r="D98" s="46"/>
      <c r="E98" s="46"/>
      <c r="F98" s="46"/>
      <c r="G98" s="46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spans="1:22" ht="10.5" customHeight="1" x14ac:dyDescent="0.2">
      <c r="A99" s="4"/>
      <c r="B99" s="4"/>
      <c r="C99" s="46"/>
      <c r="D99" s="46"/>
      <c r="E99" s="46"/>
      <c r="F99" s="46"/>
      <c r="G99" s="46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spans="1:22" ht="10.5" customHeight="1" x14ac:dyDescent="0.2">
      <c r="A100" s="4"/>
      <c r="B100" s="4"/>
      <c r="C100" s="46"/>
      <c r="D100" s="46"/>
      <c r="E100" s="46"/>
      <c r="F100" s="46"/>
      <c r="G100" s="46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spans="1:22" ht="10.5" customHeight="1" x14ac:dyDescent="0.2">
      <c r="A101" s="4"/>
      <c r="B101" s="4"/>
      <c r="C101" s="46"/>
      <c r="D101" s="46"/>
      <c r="E101" s="46"/>
      <c r="F101" s="46"/>
      <c r="G101" s="46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spans="1:22" ht="10.5" customHeight="1" x14ac:dyDescent="0.2">
      <c r="A102" s="4"/>
      <c r="B102" s="4"/>
      <c r="C102" s="46"/>
      <c r="D102" s="46"/>
      <c r="E102" s="46"/>
      <c r="F102" s="46"/>
      <c r="G102" s="46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spans="1:22" ht="10.5" customHeight="1" x14ac:dyDescent="0.2">
      <c r="A103" s="4"/>
      <c r="B103" s="4"/>
      <c r="C103" s="46"/>
      <c r="D103" s="46"/>
      <c r="E103" s="46"/>
      <c r="F103" s="46"/>
      <c r="G103" s="46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spans="1:22" ht="10.5" customHeight="1" x14ac:dyDescent="0.2">
      <c r="A104" s="4"/>
      <c r="B104" s="4"/>
      <c r="C104" s="46"/>
      <c r="D104" s="46"/>
      <c r="E104" s="46"/>
      <c r="F104" s="46"/>
      <c r="G104" s="46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spans="1:22" ht="10.5" customHeight="1" x14ac:dyDescent="0.2">
      <c r="A105" s="4"/>
      <c r="B105" s="4"/>
      <c r="C105" s="46"/>
      <c r="D105" s="46"/>
      <c r="E105" s="46"/>
      <c r="F105" s="46"/>
      <c r="G105" s="46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spans="1:22" ht="10.5" customHeight="1" x14ac:dyDescent="0.2">
      <c r="A106" s="4"/>
      <c r="B106" s="4"/>
      <c r="C106" s="46"/>
      <c r="D106" s="46"/>
      <c r="E106" s="46"/>
      <c r="F106" s="46"/>
      <c r="G106" s="46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spans="1:22" ht="10.5" customHeight="1" x14ac:dyDescent="0.2">
      <c r="A107" s="4"/>
      <c r="B107" s="4"/>
      <c r="C107" s="46"/>
      <c r="D107" s="46"/>
      <c r="E107" s="46"/>
      <c r="F107" s="46"/>
      <c r="G107" s="46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spans="1:22" ht="10.5" customHeight="1" x14ac:dyDescent="0.2">
      <c r="A108" s="4"/>
      <c r="B108" s="4"/>
      <c r="C108" s="46"/>
      <c r="D108" s="46"/>
      <c r="E108" s="46"/>
      <c r="F108" s="46"/>
      <c r="G108" s="46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spans="1:22" ht="10.5" customHeight="1" x14ac:dyDescent="0.2">
      <c r="A109" s="4"/>
      <c r="B109" s="4"/>
      <c r="C109" s="46"/>
      <c r="D109" s="46"/>
      <c r="E109" s="46"/>
      <c r="F109" s="46"/>
      <c r="G109" s="46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spans="1:22" ht="10.5" customHeight="1" x14ac:dyDescent="0.2">
      <c r="A110" s="4"/>
      <c r="B110" s="4"/>
      <c r="C110" s="46"/>
      <c r="D110" s="46"/>
      <c r="E110" s="46"/>
      <c r="F110" s="46"/>
      <c r="G110" s="46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spans="1:22" ht="10.5" customHeight="1" x14ac:dyDescent="0.2">
      <c r="A111" s="4"/>
      <c r="B111" s="4"/>
      <c r="C111" s="46"/>
      <c r="D111" s="46"/>
      <c r="E111" s="46"/>
      <c r="F111" s="46"/>
      <c r="G111" s="46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spans="1:22" ht="10.5" customHeight="1" x14ac:dyDescent="0.2">
      <c r="A112" s="4"/>
      <c r="B112" s="4"/>
      <c r="C112" s="46"/>
      <c r="D112" s="46"/>
      <c r="E112" s="46"/>
      <c r="F112" s="46"/>
      <c r="G112" s="46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</row>
    <row r="113" spans="1:22" ht="10.5" customHeight="1" x14ac:dyDescent="0.2">
      <c r="A113" s="4"/>
      <c r="B113" s="4"/>
      <c r="C113" s="46"/>
      <c r="D113" s="46"/>
      <c r="E113" s="46"/>
      <c r="F113" s="46"/>
      <c r="G113" s="46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spans="1:22" ht="10.5" customHeight="1" x14ac:dyDescent="0.2">
      <c r="A114" s="4"/>
      <c r="B114" s="4"/>
      <c r="C114" s="46"/>
      <c r="D114" s="46"/>
      <c r="E114" s="46"/>
      <c r="F114" s="46"/>
      <c r="G114" s="46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</row>
    <row r="115" spans="1:22" ht="10.5" customHeight="1" x14ac:dyDescent="0.2">
      <c r="A115" s="4"/>
      <c r="B115" s="4"/>
      <c r="C115" s="46"/>
      <c r="D115" s="46"/>
      <c r="E115" s="46"/>
      <c r="F115" s="46"/>
      <c r="G115" s="46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spans="1:22" ht="10.5" customHeight="1" x14ac:dyDescent="0.2">
      <c r="A116" s="4"/>
      <c r="B116" s="4"/>
      <c r="C116" s="46"/>
      <c r="D116" s="46"/>
      <c r="E116" s="46"/>
      <c r="F116" s="46"/>
      <c r="G116" s="46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</row>
    <row r="117" spans="1:22" ht="10.5" customHeight="1" x14ac:dyDescent="0.2">
      <c r="A117" s="4"/>
      <c r="B117" s="4"/>
      <c r="C117" s="46"/>
      <c r="D117" s="46"/>
      <c r="E117" s="46"/>
      <c r="F117" s="46"/>
      <c r="G117" s="46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spans="1:22" ht="10.5" customHeight="1" x14ac:dyDescent="0.2">
      <c r="A118" s="4"/>
      <c r="B118" s="4"/>
      <c r="C118" s="46"/>
      <c r="D118" s="46"/>
      <c r="E118" s="46"/>
      <c r="F118" s="46"/>
      <c r="G118" s="46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</row>
    <row r="119" spans="1:22" ht="10.5" customHeight="1" x14ac:dyDescent="0.2">
      <c r="A119" s="4"/>
      <c r="B119" s="4"/>
      <c r="C119" s="46"/>
      <c r="D119" s="46"/>
      <c r="E119" s="46"/>
      <c r="F119" s="46"/>
      <c r="G119" s="46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spans="1:22" ht="10.5" customHeight="1" x14ac:dyDescent="0.2">
      <c r="A120" s="4"/>
      <c r="B120" s="4"/>
      <c r="C120" s="46"/>
      <c r="D120" s="46"/>
      <c r="E120" s="46"/>
      <c r="F120" s="46"/>
      <c r="G120" s="46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spans="1:22" ht="10.5" customHeight="1" x14ac:dyDescent="0.2">
      <c r="A121" s="4"/>
      <c r="B121" s="4"/>
      <c r="C121" s="46"/>
      <c r="D121" s="46"/>
      <c r="E121" s="46"/>
      <c r="F121" s="46"/>
      <c r="G121" s="46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spans="1:22" ht="10.5" customHeight="1" x14ac:dyDescent="0.2">
      <c r="A122" s="4"/>
      <c r="B122" s="4"/>
      <c r="C122" s="46"/>
      <c r="D122" s="46"/>
      <c r="E122" s="46"/>
      <c r="F122" s="46"/>
      <c r="G122" s="46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spans="1:22" ht="10.5" customHeight="1" x14ac:dyDescent="0.2">
      <c r="A123" s="4"/>
      <c r="B123" s="4"/>
      <c r="C123" s="46"/>
      <c r="D123" s="46"/>
      <c r="E123" s="46"/>
      <c r="F123" s="46"/>
      <c r="G123" s="46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</row>
    <row r="124" spans="1:22" ht="10.5" customHeight="1" x14ac:dyDescent="0.2">
      <c r="A124" s="4"/>
      <c r="B124" s="4"/>
      <c r="C124" s="46"/>
      <c r="D124" s="46"/>
      <c r="E124" s="46"/>
      <c r="F124" s="46"/>
      <c r="G124" s="46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spans="1:22" ht="10.5" customHeight="1" x14ac:dyDescent="0.2">
      <c r="A125" s="4"/>
      <c r="B125" s="4"/>
      <c r="C125" s="46"/>
      <c r="D125" s="46"/>
      <c r="E125" s="46"/>
      <c r="F125" s="46"/>
      <c r="G125" s="46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6" spans="1:22" ht="10.5" customHeight="1" x14ac:dyDescent="0.2">
      <c r="A126" s="4"/>
      <c r="B126" s="4"/>
      <c r="C126" s="46"/>
      <c r="D126" s="46"/>
      <c r="E126" s="46"/>
      <c r="F126" s="46"/>
      <c r="G126" s="46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</row>
    <row r="127" spans="1:22" ht="10.5" customHeight="1" x14ac:dyDescent="0.2">
      <c r="A127" s="4"/>
      <c r="B127" s="4"/>
      <c r="C127" s="46"/>
      <c r="D127" s="46"/>
      <c r="E127" s="46"/>
      <c r="F127" s="46"/>
      <c r="G127" s="46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</row>
    <row r="128" spans="1:22" ht="10.5" customHeight="1" x14ac:dyDescent="0.2">
      <c r="A128" s="4"/>
      <c r="B128" s="4"/>
      <c r="C128" s="46"/>
      <c r="D128" s="46"/>
      <c r="E128" s="46"/>
      <c r="F128" s="46"/>
      <c r="G128" s="46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</row>
    <row r="129" spans="1:22" ht="10.5" customHeight="1" x14ac:dyDescent="0.2">
      <c r="A129" s="4"/>
      <c r="B129" s="4"/>
      <c r="C129" s="46"/>
      <c r="D129" s="46"/>
      <c r="E129" s="46"/>
      <c r="F129" s="46"/>
      <c r="G129" s="4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</row>
    <row r="130" spans="1:22" ht="10.5" customHeight="1" x14ac:dyDescent="0.2">
      <c r="A130" s="4"/>
      <c r="B130" s="4"/>
      <c r="C130" s="46"/>
      <c r="D130" s="46"/>
      <c r="E130" s="46"/>
      <c r="F130" s="46"/>
      <c r="G130" s="4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</row>
    <row r="131" spans="1:22" ht="10.5" customHeight="1" x14ac:dyDescent="0.2">
      <c r="A131" s="4"/>
      <c r="B131" s="4"/>
      <c r="C131" s="46"/>
      <c r="D131" s="46"/>
      <c r="E131" s="46"/>
      <c r="F131" s="46"/>
      <c r="G131" s="4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</row>
    <row r="132" spans="1:22" ht="10.5" customHeight="1" x14ac:dyDescent="0.2">
      <c r="A132" s="4"/>
      <c r="B132" s="4"/>
      <c r="C132" s="46"/>
      <c r="D132" s="46"/>
      <c r="E132" s="46"/>
      <c r="F132" s="46"/>
      <c r="G132" s="4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</row>
    <row r="133" spans="1:22" ht="10.5" customHeight="1" x14ac:dyDescent="0.2">
      <c r="A133" s="4"/>
      <c r="B133" s="4"/>
      <c r="C133" s="46"/>
      <c r="D133" s="46"/>
      <c r="E133" s="46"/>
      <c r="F133" s="46"/>
      <c r="G133" s="46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</row>
    <row r="134" spans="1:22" ht="10.5" customHeight="1" x14ac:dyDescent="0.2">
      <c r="A134" s="4"/>
      <c r="B134" s="4"/>
      <c r="C134" s="46"/>
      <c r="D134" s="46"/>
      <c r="E134" s="46"/>
      <c r="F134" s="46"/>
      <c r="G134" s="46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</row>
    <row r="135" spans="1:22" ht="10.5" customHeight="1" x14ac:dyDescent="0.2">
      <c r="A135" s="4"/>
      <c r="B135" s="4"/>
      <c r="C135" s="46"/>
      <c r="D135" s="46"/>
      <c r="E135" s="46"/>
      <c r="F135" s="46"/>
      <c r="G135" s="46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</row>
    <row r="136" spans="1:22" ht="10.5" customHeight="1" x14ac:dyDescent="0.2">
      <c r="A136" s="4"/>
      <c r="B136" s="4"/>
      <c r="C136" s="46"/>
      <c r="D136" s="46"/>
      <c r="E136" s="46"/>
      <c r="F136" s="46"/>
      <c r="G136" s="46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</row>
    <row r="137" spans="1:22" ht="10.5" customHeight="1" x14ac:dyDescent="0.2">
      <c r="A137" s="4"/>
      <c r="B137" s="4"/>
      <c r="C137" s="46"/>
      <c r="D137" s="46"/>
      <c r="E137" s="46"/>
      <c r="F137" s="46"/>
      <c r="G137" s="46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</row>
    <row r="138" spans="1:22" x14ac:dyDescent="0.2">
      <c r="A138" s="4"/>
      <c r="B138" s="4"/>
      <c r="C138" s="46"/>
      <c r="D138" s="46"/>
      <c r="E138" s="46"/>
      <c r="F138" s="46"/>
      <c r="G138" s="46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</row>
    <row r="139" spans="1:22" x14ac:dyDescent="0.2">
      <c r="A139" s="4"/>
      <c r="B139" s="4"/>
      <c r="C139" s="46"/>
      <c r="D139" s="46"/>
      <c r="E139" s="46"/>
      <c r="F139" s="46"/>
      <c r="G139" s="46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0" spans="1:22" x14ac:dyDescent="0.2">
      <c r="A140" s="4"/>
      <c r="B140" s="4"/>
      <c r="C140" s="46"/>
      <c r="D140" s="46"/>
      <c r="E140" s="46"/>
      <c r="F140" s="46"/>
      <c r="G140" s="46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</row>
    <row r="141" spans="1:22" x14ac:dyDescent="0.2">
      <c r="A141" s="4"/>
      <c r="B141" s="4"/>
      <c r="C141" s="46"/>
      <c r="D141" s="46"/>
      <c r="E141" s="46"/>
      <c r="F141" s="46"/>
      <c r="G141" s="46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</row>
    <row r="142" spans="1:22" x14ac:dyDescent="0.2">
      <c r="A142" s="4"/>
      <c r="B142" s="4"/>
      <c r="C142" s="46"/>
      <c r="D142" s="46"/>
      <c r="E142" s="46"/>
      <c r="F142" s="46"/>
      <c r="G142" s="46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</row>
    <row r="143" spans="1:22" x14ac:dyDescent="0.2">
      <c r="A143" s="4"/>
      <c r="B143" s="4"/>
      <c r="C143" s="46"/>
      <c r="D143" s="46"/>
      <c r="E143" s="46"/>
      <c r="F143" s="46"/>
      <c r="G143" s="46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</row>
    <row r="144" spans="1:22" x14ac:dyDescent="0.2">
      <c r="A144" s="4"/>
      <c r="B144" s="4"/>
      <c r="C144" s="46"/>
      <c r="D144" s="46"/>
      <c r="E144" s="46"/>
      <c r="F144" s="46"/>
      <c r="G144" s="46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</row>
    <row r="145" spans="1:22" x14ac:dyDescent="0.2">
      <c r="A145" s="4"/>
      <c r="B145" s="4"/>
      <c r="C145" s="46"/>
      <c r="D145" s="46"/>
      <c r="E145" s="46"/>
      <c r="F145" s="46"/>
      <c r="G145" s="46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</row>
    <row r="146" spans="1:22" x14ac:dyDescent="0.2">
      <c r="A146" s="4"/>
      <c r="B146" s="4"/>
      <c r="C146" s="46"/>
      <c r="D146" s="46"/>
      <c r="E146" s="46"/>
      <c r="F146" s="46"/>
      <c r="G146" s="46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</row>
    <row r="147" spans="1:22" x14ac:dyDescent="0.2">
      <c r="A147" s="4"/>
      <c r="B147" s="4"/>
      <c r="C147" s="46"/>
      <c r="D147" s="46"/>
      <c r="E147" s="46"/>
      <c r="F147" s="46"/>
      <c r="G147" s="46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</row>
    <row r="148" spans="1:22" x14ac:dyDescent="0.2">
      <c r="A148" s="4"/>
      <c r="B148" s="4"/>
      <c r="C148" s="46"/>
      <c r="D148" s="46"/>
      <c r="E148" s="46"/>
      <c r="F148" s="46"/>
      <c r="G148" s="46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</row>
    <row r="149" spans="1:22" x14ac:dyDescent="0.2">
      <c r="A149" s="4"/>
      <c r="B149" s="4"/>
      <c r="C149" s="46"/>
      <c r="D149" s="46"/>
      <c r="E149" s="46"/>
      <c r="F149" s="46"/>
      <c r="G149" s="46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</row>
    <row r="150" spans="1:22" x14ac:dyDescent="0.2">
      <c r="A150" s="4"/>
      <c r="B150" s="4"/>
      <c r="C150" s="46"/>
      <c r="D150" s="46"/>
      <c r="E150" s="46"/>
      <c r="F150" s="46"/>
      <c r="G150" s="46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</row>
    <row r="151" spans="1:22" x14ac:dyDescent="0.2">
      <c r="A151" s="4"/>
      <c r="B151" s="4"/>
      <c r="C151" s="46"/>
      <c r="D151" s="46"/>
      <c r="E151" s="46"/>
      <c r="F151" s="46"/>
      <c r="G151" s="46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</row>
    <row r="152" spans="1:22" x14ac:dyDescent="0.2">
      <c r="A152" s="4"/>
      <c r="B152" s="4"/>
      <c r="C152" s="46"/>
      <c r="D152" s="46"/>
      <c r="E152" s="46"/>
      <c r="F152" s="46"/>
      <c r="G152" s="46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spans="1:22" x14ac:dyDescent="0.2">
      <c r="A153" s="4"/>
      <c r="B153" s="4"/>
      <c r="C153" s="46"/>
      <c r="D153" s="46"/>
      <c r="E153" s="46"/>
      <c r="F153" s="46"/>
      <c r="G153" s="46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4" spans="1:22" x14ac:dyDescent="0.2">
      <c r="A154" s="4"/>
      <c r="B154" s="4"/>
      <c r="C154" s="46"/>
      <c r="D154" s="46"/>
      <c r="E154" s="46"/>
      <c r="F154" s="46"/>
      <c r="G154" s="46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spans="1:22" x14ac:dyDescent="0.2">
      <c r="A155" s="4"/>
      <c r="B155" s="4"/>
      <c r="C155" s="46"/>
      <c r="D155" s="46"/>
      <c r="E155" s="46"/>
      <c r="F155" s="46"/>
      <c r="G155" s="46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spans="1:22" x14ac:dyDescent="0.2">
      <c r="A156" s="4"/>
      <c r="B156" s="4"/>
      <c r="C156" s="46"/>
      <c r="D156" s="46"/>
      <c r="E156" s="46"/>
      <c r="F156" s="46"/>
      <c r="G156" s="46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spans="1:22" x14ac:dyDescent="0.2">
      <c r="A157" s="4"/>
      <c r="B157" s="4"/>
      <c r="C157" s="46"/>
      <c r="D157" s="46"/>
      <c r="E157" s="46"/>
      <c r="F157" s="46"/>
      <c r="G157" s="46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</row>
    <row r="158" spans="1:22" x14ac:dyDescent="0.2">
      <c r="A158" s="4"/>
      <c r="B158" s="4"/>
      <c r="C158" s="46"/>
      <c r="D158" s="46"/>
      <c r="E158" s="46"/>
      <c r="F158" s="46"/>
      <c r="G158" s="46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spans="1:22" x14ac:dyDescent="0.2">
      <c r="A159" s="4"/>
      <c r="B159" s="4"/>
      <c r="C159" s="46"/>
      <c r="D159" s="46"/>
      <c r="E159" s="46"/>
      <c r="F159" s="46"/>
      <c r="G159" s="46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</row>
    <row r="160" spans="1:22" x14ac:dyDescent="0.2">
      <c r="A160" s="4"/>
      <c r="B160" s="4"/>
      <c r="C160" s="46"/>
      <c r="D160" s="46"/>
      <c r="E160" s="46"/>
      <c r="F160" s="46"/>
      <c r="G160" s="46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</row>
    <row r="161" spans="1:22" x14ac:dyDescent="0.2">
      <c r="A161" s="4"/>
      <c r="B161" s="4"/>
      <c r="C161" s="46"/>
      <c r="D161" s="46"/>
      <c r="E161" s="46"/>
      <c r="F161" s="46"/>
      <c r="G161" s="46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</row>
    <row r="162" spans="1:22" x14ac:dyDescent="0.2">
      <c r="A162" s="4"/>
      <c r="B162" s="4"/>
      <c r="C162" s="46"/>
      <c r="D162" s="46"/>
      <c r="E162" s="46"/>
      <c r="F162" s="46"/>
      <c r="G162" s="46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</row>
    <row r="163" spans="1:22" x14ac:dyDescent="0.2">
      <c r="A163" s="4"/>
      <c r="B163" s="4"/>
      <c r="C163" s="46"/>
      <c r="D163" s="46"/>
      <c r="E163" s="46"/>
      <c r="F163" s="46"/>
      <c r="G163" s="46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</row>
    <row r="164" spans="1:22" x14ac:dyDescent="0.2">
      <c r="A164" s="4"/>
      <c r="B164" s="4"/>
      <c r="C164" s="46"/>
      <c r="D164" s="46"/>
      <c r="E164" s="46"/>
      <c r="F164" s="46"/>
      <c r="G164" s="46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spans="1:22" x14ac:dyDescent="0.2">
      <c r="A165" s="4"/>
      <c r="B165" s="4"/>
      <c r="C165" s="46"/>
      <c r="D165" s="46"/>
      <c r="E165" s="46"/>
      <c r="F165" s="46"/>
      <c r="G165" s="46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</row>
    <row r="166" spans="1:22" x14ac:dyDescent="0.2">
      <c r="A166" s="4"/>
      <c r="B166" s="4"/>
      <c r="C166" s="46"/>
      <c r="D166" s="46"/>
      <c r="E166" s="46"/>
      <c r="F166" s="46"/>
      <c r="G166" s="46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</row>
    <row r="167" spans="1:22" x14ac:dyDescent="0.2">
      <c r="A167" s="4"/>
      <c r="B167" s="4"/>
      <c r="C167" s="46"/>
      <c r="D167" s="46"/>
      <c r="E167" s="46"/>
      <c r="F167" s="46"/>
      <c r="G167" s="46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8" spans="1:22" x14ac:dyDescent="0.2">
      <c r="A168" s="4"/>
      <c r="B168" s="4"/>
      <c r="C168" s="46"/>
      <c r="D168" s="46"/>
      <c r="E168" s="46"/>
      <c r="F168" s="46"/>
      <c r="G168" s="46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</row>
    <row r="169" spans="1:22" x14ac:dyDescent="0.2">
      <c r="A169" s="4"/>
      <c r="B169" s="4"/>
      <c r="C169" s="46"/>
      <c r="D169" s="46"/>
      <c r="E169" s="46"/>
      <c r="F169" s="46"/>
      <c r="G169" s="46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</row>
    <row r="170" spans="1:22" x14ac:dyDescent="0.2">
      <c r="A170" s="4"/>
      <c r="B170" s="4"/>
      <c r="C170" s="46"/>
      <c r="D170" s="46"/>
      <c r="E170" s="46"/>
      <c r="F170" s="46"/>
      <c r="G170" s="46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</row>
    <row r="171" spans="1:22" x14ac:dyDescent="0.2">
      <c r="A171" s="4"/>
      <c r="B171" s="4"/>
      <c r="C171" s="46"/>
      <c r="D171" s="46"/>
      <c r="E171" s="46"/>
      <c r="F171" s="46"/>
      <c r="G171" s="46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</row>
    <row r="172" spans="1:22" x14ac:dyDescent="0.2">
      <c r="A172" s="4"/>
      <c r="B172" s="4"/>
      <c r="C172" s="46"/>
      <c r="D172" s="46"/>
      <c r="E172" s="46"/>
      <c r="F172" s="46"/>
      <c r="G172" s="46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</row>
    <row r="173" spans="1:22" x14ac:dyDescent="0.2">
      <c r="A173" s="4"/>
      <c r="B173" s="4"/>
      <c r="C173" s="46"/>
      <c r="D173" s="46"/>
      <c r="E173" s="46"/>
      <c r="F173" s="46"/>
      <c r="G173" s="46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</row>
    <row r="174" spans="1:22" x14ac:dyDescent="0.2">
      <c r="A174" s="4"/>
      <c r="B174" s="4"/>
      <c r="C174" s="46"/>
      <c r="D174" s="46"/>
      <c r="E174" s="46"/>
      <c r="F174" s="46"/>
      <c r="G174" s="46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</row>
    <row r="175" spans="1:22" x14ac:dyDescent="0.2">
      <c r="A175" s="4"/>
      <c r="B175" s="4"/>
      <c r="C175" s="46"/>
      <c r="D175" s="46"/>
      <c r="E175" s="46"/>
      <c r="F175" s="46"/>
      <c r="G175" s="46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</row>
    <row r="176" spans="1:22" x14ac:dyDescent="0.2">
      <c r="A176" s="4"/>
      <c r="B176" s="4"/>
      <c r="C176" s="46"/>
      <c r="D176" s="46"/>
      <c r="E176" s="46"/>
      <c r="F176" s="46"/>
      <c r="G176" s="46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</row>
    <row r="177" spans="1:22" x14ac:dyDescent="0.2">
      <c r="A177" s="4"/>
      <c r="B177" s="4"/>
      <c r="C177" s="46"/>
      <c r="D177" s="46"/>
      <c r="E177" s="46"/>
      <c r="F177" s="46"/>
      <c r="G177" s="46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</row>
    <row r="178" spans="1:22" x14ac:dyDescent="0.2">
      <c r="A178" s="4"/>
      <c r="B178" s="4"/>
      <c r="C178" s="46"/>
      <c r="D178" s="46"/>
      <c r="E178" s="46"/>
      <c r="F178" s="46"/>
      <c r="G178" s="46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</row>
    <row r="179" spans="1:22" x14ac:dyDescent="0.2">
      <c r="A179" s="4"/>
      <c r="B179" s="4"/>
      <c r="C179" s="46"/>
      <c r="D179" s="46"/>
      <c r="E179" s="46"/>
      <c r="F179" s="46"/>
      <c r="G179" s="46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</row>
    <row r="180" spans="1:22" x14ac:dyDescent="0.2">
      <c r="A180" s="4"/>
      <c r="B180" s="4"/>
      <c r="C180" s="46"/>
      <c r="D180" s="46"/>
      <c r="E180" s="46"/>
      <c r="F180" s="46"/>
      <c r="G180" s="46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</row>
    <row r="181" spans="1:22" x14ac:dyDescent="0.2">
      <c r="A181" s="4"/>
      <c r="B181" s="4"/>
      <c r="C181" s="46"/>
      <c r="D181" s="46"/>
      <c r="E181" s="46"/>
      <c r="F181" s="46"/>
      <c r="G181" s="46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2" spans="1:22" x14ac:dyDescent="0.2">
      <c r="A182" s="4"/>
      <c r="B182" s="4"/>
      <c r="C182" s="46"/>
      <c r="D182" s="46"/>
      <c r="E182" s="46"/>
      <c r="F182" s="46"/>
      <c r="G182" s="46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</row>
    <row r="183" spans="1:22" x14ac:dyDescent="0.2">
      <c r="A183" s="4"/>
      <c r="B183" s="4"/>
      <c r="C183" s="46"/>
      <c r="D183" s="46"/>
      <c r="E183" s="46"/>
      <c r="F183" s="46"/>
      <c r="G183" s="46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spans="1:22" x14ac:dyDescent="0.2">
      <c r="A184" s="4"/>
      <c r="B184" s="4"/>
      <c r="C184" s="46"/>
      <c r="D184" s="46"/>
      <c r="E184" s="46"/>
      <c r="F184" s="46"/>
      <c r="G184" s="46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spans="1:22" x14ac:dyDescent="0.2">
      <c r="A185" s="4"/>
      <c r="B185" s="4"/>
      <c r="C185" s="46"/>
      <c r="D185" s="46"/>
      <c r="E185" s="46"/>
      <c r="F185" s="46"/>
      <c r="G185" s="46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spans="1:22" x14ac:dyDescent="0.2">
      <c r="A186" s="4"/>
      <c r="B186" s="4"/>
      <c r="C186" s="46"/>
      <c r="D186" s="46"/>
      <c r="E186" s="46"/>
      <c r="F186" s="46"/>
      <c r="G186" s="46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spans="1:22" x14ac:dyDescent="0.2">
      <c r="A187" s="4"/>
      <c r="B187" s="4"/>
      <c r="C187" s="46"/>
      <c r="D187" s="46"/>
      <c r="E187" s="46"/>
      <c r="F187" s="46"/>
      <c r="G187" s="46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spans="1:22" x14ac:dyDescent="0.2">
      <c r="A188" s="4"/>
      <c r="B188" s="4"/>
      <c r="C188" s="46"/>
      <c r="D188" s="46"/>
      <c r="E188" s="46"/>
      <c r="F188" s="46"/>
      <c r="G188" s="46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spans="1:22" x14ac:dyDescent="0.2">
      <c r="A189" s="4"/>
      <c r="B189" s="4"/>
      <c r="C189" s="46"/>
      <c r="D189" s="46"/>
      <c r="E189" s="46"/>
      <c r="F189" s="46"/>
      <c r="G189" s="46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spans="1:22" x14ac:dyDescent="0.2">
      <c r="A190" s="4"/>
      <c r="B190" s="4"/>
      <c r="C190" s="46"/>
      <c r="D190" s="46"/>
      <c r="E190" s="46"/>
      <c r="F190" s="46"/>
      <c r="G190" s="46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spans="1:22" x14ac:dyDescent="0.2">
      <c r="A191" s="4"/>
      <c r="B191" s="4"/>
      <c r="C191" s="46"/>
      <c r="D191" s="46"/>
      <c r="E191" s="46"/>
      <c r="F191" s="46"/>
      <c r="G191" s="46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spans="1:22" x14ac:dyDescent="0.2">
      <c r="A192" s="4"/>
      <c r="B192" s="4"/>
      <c r="C192" s="46"/>
      <c r="D192" s="46"/>
      <c r="E192" s="46"/>
      <c r="F192" s="46"/>
      <c r="G192" s="46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spans="1:22" x14ac:dyDescent="0.2">
      <c r="A193" s="4"/>
      <c r="B193" s="4"/>
      <c r="C193" s="46"/>
      <c r="D193" s="46"/>
      <c r="E193" s="46"/>
      <c r="F193" s="46"/>
      <c r="G193" s="46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spans="1:22" x14ac:dyDescent="0.2">
      <c r="A194" s="4"/>
      <c r="B194" s="4"/>
      <c r="C194" s="46"/>
      <c r="D194" s="46"/>
      <c r="E194" s="46"/>
      <c r="F194" s="46"/>
      <c r="G194" s="46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spans="1:22" x14ac:dyDescent="0.2">
      <c r="A195" s="4"/>
      <c r="B195" s="4"/>
      <c r="C195" s="46"/>
      <c r="D195" s="46"/>
      <c r="E195" s="46"/>
      <c r="F195" s="46"/>
      <c r="G195" s="46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spans="1:22" x14ac:dyDescent="0.2">
      <c r="A196" s="4"/>
      <c r="B196" s="4"/>
      <c r="C196" s="46"/>
      <c r="D196" s="46"/>
      <c r="E196" s="46"/>
      <c r="F196" s="46"/>
      <c r="G196" s="46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spans="1:22" x14ac:dyDescent="0.2">
      <c r="A197" s="4"/>
      <c r="B197" s="4"/>
      <c r="C197" s="46"/>
      <c r="D197" s="46"/>
      <c r="E197" s="46"/>
      <c r="F197" s="46"/>
      <c r="G197" s="46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spans="1:22" x14ac:dyDescent="0.2">
      <c r="A198" s="4"/>
      <c r="B198" s="4"/>
      <c r="C198" s="46"/>
      <c r="D198" s="46"/>
      <c r="E198" s="46"/>
      <c r="F198" s="46"/>
      <c r="G198" s="46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spans="1:22" x14ac:dyDescent="0.2">
      <c r="A199" s="4"/>
      <c r="B199" s="4"/>
      <c r="C199" s="46"/>
      <c r="D199" s="46"/>
      <c r="E199" s="46"/>
      <c r="F199" s="46"/>
      <c r="G199" s="46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spans="1:22" x14ac:dyDescent="0.2">
      <c r="A200" s="4"/>
      <c r="B200" s="4"/>
      <c r="C200" s="46"/>
      <c r="D200" s="46"/>
      <c r="E200" s="46"/>
      <c r="F200" s="46"/>
      <c r="G200" s="46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spans="1:22" x14ac:dyDescent="0.2">
      <c r="A201" s="4"/>
      <c r="B201" s="4"/>
      <c r="C201" s="46"/>
      <c r="D201" s="46"/>
      <c r="E201" s="46"/>
      <c r="F201" s="46"/>
      <c r="G201" s="46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spans="1:22" x14ac:dyDescent="0.2">
      <c r="A202" s="4"/>
      <c r="B202" s="4"/>
      <c r="C202" s="46"/>
      <c r="D202" s="46"/>
      <c r="E202" s="46"/>
      <c r="F202" s="46"/>
      <c r="G202" s="46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spans="1:22" x14ac:dyDescent="0.2">
      <c r="A203" s="4"/>
      <c r="B203" s="4"/>
      <c r="C203" s="46"/>
      <c r="D203" s="46"/>
      <c r="E203" s="46"/>
      <c r="F203" s="46"/>
      <c r="G203" s="46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spans="1:22" x14ac:dyDescent="0.2">
      <c r="A204" s="4"/>
      <c r="B204" s="4"/>
      <c r="C204" s="46"/>
      <c r="D204" s="46"/>
      <c r="E204" s="46"/>
      <c r="F204" s="46"/>
      <c r="G204" s="46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spans="1:22" x14ac:dyDescent="0.2">
      <c r="A205" s="4"/>
      <c r="B205" s="4"/>
      <c r="C205" s="46"/>
      <c r="D205" s="46"/>
      <c r="E205" s="46"/>
      <c r="F205" s="46"/>
      <c r="G205" s="46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1:22" x14ac:dyDescent="0.2">
      <c r="A206" s="4"/>
      <c r="B206" s="4"/>
      <c r="C206" s="46"/>
      <c r="D206" s="46"/>
      <c r="E206" s="46"/>
      <c r="F206" s="46"/>
      <c r="G206" s="46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1:22" x14ac:dyDescent="0.2">
      <c r="A207" s="4"/>
      <c r="B207" s="4"/>
      <c r="C207" s="46"/>
      <c r="D207" s="46"/>
      <c r="E207" s="46"/>
      <c r="F207" s="46"/>
      <c r="G207" s="46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1:22" x14ac:dyDescent="0.2">
      <c r="A208" s="4"/>
      <c r="B208" s="4"/>
      <c r="C208" s="46"/>
      <c r="D208" s="46"/>
      <c r="E208" s="46"/>
      <c r="F208" s="46"/>
      <c r="G208" s="46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spans="1:22" x14ac:dyDescent="0.2">
      <c r="A209" s="4"/>
      <c r="B209" s="4"/>
      <c r="C209" s="46"/>
      <c r="D209" s="46"/>
      <c r="E209" s="46"/>
      <c r="F209" s="46"/>
      <c r="G209" s="46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1:22" x14ac:dyDescent="0.2">
      <c r="A210" s="4"/>
      <c r="B210" s="4"/>
      <c r="C210" s="46"/>
      <c r="D210" s="46"/>
      <c r="E210" s="46"/>
      <c r="F210" s="46"/>
      <c r="G210" s="46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spans="1:22" x14ac:dyDescent="0.2">
      <c r="A211" s="4"/>
      <c r="B211" s="4"/>
      <c r="C211" s="46"/>
      <c r="D211" s="46"/>
      <c r="E211" s="46"/>
      <c r="F211" s="46"/>
      <c r="G211" s="46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1:22" x14ac:dyDescent="0.2">
      <c r="A212" s="4"/>
      <c r="B212" s="4"/>
      <c r="C212" s="46"/>
      <c r="D212" s="46"/>
      <c r="E212" s="46"/>
      <c r="F212" s="46"/>
      <c r="G212" s="46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1:22" x14ac:dyDescent="0.2">
      <c r="A213" s="4"/>
      <c r="B213" s="4"/>
      <c r="C213" s="46"/>
      <c r="D213" s="46"/>
      <c r="E213" s="46"/>
      <c r="F213" s="46"/>
      <c r="G213" s="46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1:22" x14ac:dyDescent="0.2">
      <c r="A214" s="4"/>
      <c r="B214" s="4"/>
      <c r="C214" s="46"/>
      <c r="D214" s="46"/>
      <c r="E214" s="46"/>
      <c r="F214" s="46"/>
      <c r="G214" s="46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1:22" x14ac:dyDescent="0.2">
      <c r="A215" s="4"/>
      <c r="B215" s="4"/>
      <c r="C215" s="46"/>
      <c r="D215" s="46"/>
      <c r="E215" s="46"/>
      <c r="F215" s="46"/>
      <c r="G215" s="46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22" x14ac:dyDescent="0.2">
      <c r="A216" s="4"/>
      <c r="B216" s="4"/>
      <c r="C216" s="46"/>
      <c r="D216" s="46"/>
      <c r="E216" s="46"/>
      <c r="F216" s="46"/>
      <c r="G216" s="46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22" x14ac:dyDescent="0.2">
      <c r="A217" s="4"/>
      <c r="B217" s="4"/>
      <c r="C217" s="46"/>
      <c r="D217" s="46"/>
      <c r="E217" s="46"/>
      <c r="F217" s="46"/>
      <c r="G217" s="46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22" x14ac:dyDescent="0.2">
      <c r="A218" s="4"/>
      <c r="B218" s="4"/>
      <c r="C218" s="46"/>
      <c r="D218" s="46"/>
      <c r="E218" s="46"/>
      <c r="F218" s="46"/>
      <c r="G218" s="46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22" x14ac:dyDescent="0.2">
      <c r="A219" s="4"/>
      <c r="B219" s="4"/>
      <c r="C219" s="46"/>
      <c r="D219" s="46"/>
      <c r="E219" s="46"/>
      <c r="F219" s="46"/>
      <c r="G219" s="46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22" x14ac:dyDescent="0.2">
      <c r="A220" s="4"/>
      <c r="B220" s="4"/>
      <c r="C220" s="46"/>
      <c r="D220" s="46"/>
      <c r="E220" s="46"/>
      <c r="F220" s="46"/>
      <c r="G220" s="46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22" x14ac:dyDescent="0.2">
      <c r="A221" s="4"/>
      <c r="B221" s="4"/>
      <c r="C221" s="46"/>
      <c r="D221" s="46"/>
      <c r="E221" s="46"/>
      <c r="F221" s="46"/>
      <c r="G221" s="46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22" x14ac:dyDescent="0.2">
      <c r="A222" s="4"/>
      <c r="B222" s="4"/>
      <c r="C222" s="46"/>
      <c r="D222" s="46"/>
      <c r="E222" s="46"/>
      <c r="F222" s="46"/>
      <c r="G222" s="46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22" x14ac:dyDescent="0.2">
      <c r="A223" s="4"/>
      <c r="B223" s="4"/>
      <c r="C223" s="46"/>
      <c r="D223" s="46"/>
      <c r="E223" s="46"/>
      <c r="F223" s="46"/>
      <c r="G223" s="46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22" x14ac:dyDescent="0.2">
      <c r="A224" s="4"/>
      <c r="B224" s="4"/>
      <c r="C224" s="46"/>
      <c r="D224" s="46"/>
      <c r="E224" s="46"/>
      <c r="F224" s="46"/>
      <c r="G224" s="46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1:22" x14ac:dyDescent="0.2">
      <c r="A225" s="4"/>
      <c r="B225" s="4"/>
      <c r="C225" s="46"/>
      <c r="D225" s="46"/>
      <c r="E225" s="46"/>
      <c r="F225" s="46"/>
      <c r="G225" s="46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1:22" x14ac:dyDescent="0.2">
      <c r="A226" s="4"/>
      <c r="B226" s="4"/>
      <c r="C226" s="46"/>
      <c r="D226" s="46"/>
      <c r="E226" s="46"/>
      <c r="F226" s="46"/>
      <c r="G226" s="46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1:22" x14ac:dyDescent="0.2">
      <c r="A227" s="4"/>
      <c r="B227" s="4"/>
      <c r="C227" s="46"/>
      <c r="D227" s="46"/>
      <c r="E227" s="46"/>
      <c r="F227" s="46"/>
      <c r="G227" s="46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1:22" x14ac:dyDescent="0.2">
      <c r="A228" s="4"/>
      <c r="B228" s="4"/>
      <c r="C228" s="46"/>
      <c r="D228" s="46"/>
      <c r="E228" s="46"/>
      <c r="F228" s="46"/>
      <c r="G228" s="46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1:22" x14ac:dyDescent="0.2">
      <c r="A229" s="4"/>
      <c r="B229" s="4"/>
      <c r="C229" s="46"/>
      <c r="D229" s="46"/>
      <c r="E229" s="46"/>
      <c r="F229" s="46"/>
      <c r="G229" s="46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1:22" x14ac:dyDescent="0.2">
      <c r="A230" s="4"/>
      <c r="B230" s="4"/>
      <c r="C230" s="46"/>
      <c r="D230" s="46"/>
      <c r="E230" s="46"/>
      <c r="F230" s="46"/>
      <c r="G230" s="46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1:22" x14ac:dyDescent="0.2">
      <c r="A231" s="4"/>
      <c r="B231" s="4"/>
      <c r="C231" s="46"/>
      <c r="D231" s="46"/>
      <c r="E231" s="46"/>
      <c r="F231" s="46"/>
      <c r="G231" s="46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1:22" x14ac:dyDescent="0.2">
      <c r="A232" s="4"/>
      <c r="B232" s="4"/>
      <c r="C232" s="46"/>
      <c r="D232" s="46"/>
      <c r="E232" s="46"/>
      <c r="F232" s="46"/>
      <c r="G232" s="46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1:22" x14ac:dyDescent="0.2">
      <c r="A233" s="4"/>
      <c r="B233" s="4"/>
      <c r="C233" s="46"/>
      <c r="D233" s="46"/>
      <c r="E233" s="46"/>
      <c r="F233" s="46"/>
      <c r="G233" s="46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1:22" x14ac:dyDescent="0.2">
      <c r="A234" s="4"/>
      <c r="B234" s="4"/>
      <c r="C234" s="46"/>
      <c r="D234" s="46"/>
      <c r="E234" s="46"/>
      <c r="F234" s="46"/>
      <c r="G234" s="46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1:22" x14ac:dyDescent="0.2">
      <c r="A235" s="4"/>
      <c r="B235" s="4"/>
      <c r="C235" s="46"/>
      <c r="D235" s="46"/>
      <c r="E235" s="46"/>
      <c r="F235" s="46"/>
      <c r="G235" s="46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1:22" x14ac:dyDescent="0.2">
      <c r="A236" s="4"/>
      <c r="B236" s="4"/>
      <c r="C236" s="46"/>
      <c r="D236" s="46"/>
      <c r="E236" s="46"/>
      <c r="F236" s="46"/>
      <c r="G236" s="46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1:22" x14ac:dyDescent="0.2">
      <c r="A237" s="4"/>
      <c r="B237" s="4"/>
      <c r="C237" s="46"/>
      <c r="D237" s="46"/>
      <c r="E237" s="46"/>
      <c r="F237" s="46"/>
      <c r="G237" s="46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1:22" x14ac:dyDescent="0.2">
      <c r="A238" s="4"/>
      <c r="B238" s="4"/>
      <c r="C238" s="46"/>
      <c r="D238" s="46"/>
      <c r="E238" s="46"/>
      <c r="F238" s="46"/>
      <c r="G238" s="46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1:22" x14ac:dyDescent="0.2">
      <c r="A239" s="4"/>
      <c r="B239" s="4"/>
      <c r="C239" s="46"/>
      <c r="D239" s="46"/>
      <c r="E239" s="46"/>
      <c r="F239" s="46"/>
      <c r="G239" s="46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1:22" x14ac:dyDescent="0.2">
      <c r="A240" s="4"/>
      <c r="B240" s="4"/>
      <c r="C240" s="46"/>
      <c r="D240" s="46"/>
      <c r="E240" s="46"/>
      <c r="F240" s="46"/>
      <c r="G240" s="46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1:22" x14ac:dyDescent="0.2">
      <c r="A241" s="4"/>
      <c r="B241" s="4"/>
      <c r="C241" s="46"/>
      <c r="D241" s="46"/>
      <c r="E241" s="46"/>
      <c r="F241" s="46"/>
      <c r="G241" s="46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1:22" x14ac:dyDescent="0.2">
      <c r="A242" s="4"/>
      <c r="B242" s="4"/>
      <c r="C242" s="46"/>
      <c r="D242" s="46"/>
      <c r="E242" s="46"/>
      <c r="F242" s="46"/>
      <c r="G242" s="46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1:22" x14ac:dyDescent="0.2">
      <c r="A243" s="4"/>
      <c r="B243" s="4"/>
      <c r="C243" s="46"/>
      <c r="D243" s="46"/>
      <c r="E243" s="46"/>
      <c r="F243" s="46"/>
      <c r="G243" s="46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1:22" x14ac:dyDescent="0.2">
      <c r="A244" s="4"/>
      <c r="B244" s="4"/>
      <c r="C244" s="46"/>
      <c r="D244" s="46"/>
      <c r="E244" s="46"/>
      <c r="F244" s="46"/>
      <c r="G244" s="46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1:22" x14ac:dyDescent="0.2">
      <c r="A245" s="4"/>
      <c r="B245" s="4"/>
      <c r="C245" s="46"/>
      <c r="D245" s="46"/>
      <c r="E245" s="46"/>
      <c r="F245" s="46"/>
      <c r="G245" s="46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1:22" x14ac:dyDescent="0.2">
      <c r="A246" s="4"/>
      <c r="B246" s="4"/>
      <c r="C246" s="46"/>
      <c r="D246" s="46"/>
      <c r="E246" s="46"/>
      <c r="F246" s="46"/>
      <c r="G246" s="46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1:22" x14ac:dyDescent="0.2">
      <c r="A247" s="4"/>
      <c r="B247" s="4"/>
      <c r="C247" s="46"/>
      <c r="D247" s="46"/>
      <c r="E247" s="46"/>
      <c r="F247" s="46"/>
      <c r="G247" s="46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1:22" x14ac:dyDescent="0.2">
      <c r="A248" s="4"/>
      <c r="B248" s="4"/>
      <c r="C248" s="46"/>
      <c r="D248" s="46"/>
      <c r="E248" s="46"/>
      <c r="F248" s="46"/>
      <c r="G248" s="46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1:22" x14ac:dyDescent="0.2">
      <c r="A249" s="4"/>
      <c r="B249" s="4"/>
      <c r="C249" s="46"/>
      <c r="D249" s="46"/>
      <c r="E249" s="46"/>
      <c r="F249" s="46"/>
      <c r="G249" s="46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1:22" x14ac:dyDescent="0.2">
      <c r="A250" s="4"/>
      <c r="B250" s="4"/>
      <c r="C250" s="46"/>
      <c r="D250" s="46"/>
      <c r="E250" s="46"/>
      <c r="F250" s="46"/>
      <c r="G250" s="46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1:22" x14ac:dyDescent="0.2">
      <c r="A251" s="4"/>
      <c r="B251" s="4"/>
      <c r="C251" s="46"/>
      <c r="D251" s="46"/>
      <c r="E251" s="46"/>
      <c r="F251" s="46"/>
      <c r="G251" s="46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1:22" x14ac:dyDescent="0.2">
      <c r="A252" s="4"/>
      <c r="B252" s="4"/>
      <c r="C252" s="46"/>
      <c r="D252" s="46"/>
      <c r="E252" s="46"/>
      <c r="F252" s="46"/>
      <c r="G252" s="46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spans="1:22" x14ac:dyDescent="0.2">
      <c r="A253" s="4"/>
      <c r="B253" s="4"/>
      <c r="C253" s="46"/>
      <c r="D253" s="46"/>
      <c r="E253" s="46"/>
      <c r="F253" s="46"/>
      <c r="G253" s="46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spans="1:22" x14ac:dyDescent="0.2">
      <c r="A254" s="4"/>
      <c r="B254" s="4"/>
      <c r="C254" s="46"/>
      <c r="D254" s="46"/>
      <c r="E254" s="46"/>
      <c r="F254" s="46"/>
      <c r="G254" s="46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spans="1:22" x14ac:dyDescent="0.2">
      <c r="A255" s="4"/>
      <c r="B255" s="4"/>
      <c r="C255" s="46"/>
      <c r="D255" s="46"/>
      <c r="E255" s="46"/>
      <c r="F255" s="46"/>
      <c r="G255" s="46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spans="1:22" x14ac:dyDescent="0.2">
      <c r="A256" s="4"/>
      <c r="B256" s="4"/>
      <c r="C256" s="46"/>
      <c r="D256" s="46"/>
      <c r="E256" s="46"/>
      <c r="F256" s="46"/>
      <c r="G256" s="46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spans="1:22" x14ac:dyDescent="0.2">
      <c r="A257" s="4"/>
      <c r="B257" s="4"/>
      <c r="C257" s="46"/>
      <c r="D257" s="46"/>
      <c r="E257" s="46"/>
      <c r="F257" s="46"/>
      <c r="G257" s="46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spans="1:22" x14ac:dyDescent="0.2">
      <c r="A258" s="4"/>
      <c r="B258" s="4"/>
      <c r="C258" s="46"/>
      <c r="D258" s="46"/>
      <c r="E258" s="46"/>
      <c r="F258" s="46"/>
      <c r="G258" s="46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spans="1:22" x14ac:dyDescent="0.2">
      <c r="A259" s="4"/>
      <c r="B259" s="4"/>
      <c r="C259" s="46"/>
      <c r="D259" s="46"/>
      <c r="E259" s="46"/>
      <c r="F259" s="46"/>
      <c r="G259" s="46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spans="1:22" x14ac:dyDescent="0.2">
      <c r="A260" s="4"/>
      <c r="B260" s="4"/>
      <c r="C260" s="46"/>
      <c r="D260" s="46"/>
      <c r="E260" s="46"/>
      <c r="F260" s="46"/>
      <c r="G260" s="46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spans="1:22" x14ac:dyDescent="0.2">
      <c r="A261" s="4"/>
      <c r="B261" s="4"/>
      <c r="C261" s="46"/>
      <c r="D261" s="46"/>
      <c r="E261" s="46"/>
      <c r="F261" s="46"/>
      <c r="G261" s="46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spans="1:22" x14ac:dyDescent="0.2">
      <c r="A262" s="4"/>
      <c r="B262" s="4"/>
      <c r="C262" s="46"/>
      <c r="D262" s="46"/>
      <c r="E262" s="46"/>
      <c r="F262" s="46"/>
      <c r="G262" s="46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spans="1:22" x14ac:dyDescent="0.2">
      <c r="A263" s="4"/>
      <c r="B263" s="4"/>
      <c r="C263" s="46"/>
      <c r="D263" s="46"/>
      <c r="E263" s="46"/>
      <c r="F263" s="46"/>
      <c r="G263" s="46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spans="1:22" x14ac:dyDescent="0.2">
      <c r="A264" s="4"/>
      <c r="B264" s="4"/>
      <c r="C264" s="46"/>
      <c r="D264" s="46"/>
      <c r="E264" s="46"/>
      <c r="F264" s="46"/>
      <c r="G264" s="46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spans="1:22" x14ac:dyDescent="0.2">
      <c r="A265" s="4"/>
      <c r="B265" s="4"/>
      <c r="C265" s="46"/>
      <c r="D265" s="46"/>
      <c r="E265" s="46"/>
      <c r="F265" s="46"/>
      <c r="G265" s="46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spans="1:22" x14ac:dyDescent="0.2">
      <c r="A266" s="4"/>
      <c r="B266" s="4"/>
      <c r="C266" s="46"/>
      <c r="D266" s="46"/>
      <c r="E266" s="46"/>
      <c r="F266" s="46"/>
      <c r="G266" s="46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spans="1:22" x14ac:dyDescent="0.2">
      <c r="A267" s="4"/>
      <c r="B267" s="4"/>
      <c r="C267" s="46"/>
      <c r="D267" s="46"/>
      <c r="E267" s="46"/>
      <c r="F267" s="46"/>
      <c r="G267" s="46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spans="1:22" x14ac:dyDescent="0.2">
      <c r="A268" s="4"/>
      <c r="B268" s="4"/>
      <c r="C268" s="46"/>
      <c r="D268" s="46"/>
      <c r="E268" s="46"/>
      <c r="F268" s="46"/>
      <c r="G268" s="46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spans="1:22" x14ac:dyDescent="0.2">
      <c r="A269" s="4"/>
      <c r="B269" s="4"/>
      <c r="C269" s="46"/>
      <c r="D269" s="46"/>
      <c r="E269" s="46"/>
      <c r="F269" s="46"/>
      <c r="G269" s="46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spans="1:22" x14ac:dyDescent="0.2">
      <c r="A270" s="4"/>
      <c r="B270" s="4"/>
      <c r="C270" s="46"/>
      <c r="D270" s="46"/>
      <c r="E270" s="46"/>
      <c r="F270" s="46"/>
      <c r="G270" s="46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spans="1:22" x14ac:dyDescent="0.2">
      <c r="A271" s="4"/>
      <c r="B271" s="4"/>
      <c r="C271" s="46"/>
      <c r="D271" s="46"/>
      <c r="E271" s="46"/>
      <c r="F271" s="46"/>
      <c r="G271" s="46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spans="1:22" x14ac:dyDescent="0.2">
      <c r="A272" s="4"/>
      <c r="B272" s="4"/>
      <c r="C272" s="46"/>
      <c r="D272" s="46"/>
      <c r="E272" s="46"/>
      <c r="F272" s="46"/>
      <c r="G272" s="46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spans="1:22" x14ac:dyDescent="0.2">
      <c r="A273" s="4"/>
      <c r="B273" s="4"/>
      <c r="C273" s="46"/>
      <c r="D273" s="46"/>
      <c r="E273" s="46"/>
      <c r="F273" s="46"/>
      <c r="G273" s="46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spans="1:22" x14ac:dyDescent="0.2">
      <c r="A274" s="4"/>
      <c r="B274" s="4"/>
      <c r="C274" s="46"/>
      <c r="D274" s="46"/>
      <c r="E274" s="46"/>
      <c r="F274" s="46"/>
      <c r="G274" s="46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spans="1:22" x14ac:dyDescent="0.2">
      <c r="A275" s="4"/>
      <c r="B275" s="4"/>
      <c r="C275" s="46"/>
      <c r="D275" s="46"/>
      <c r="E275" s="46"/>
      <c r="F275" s="46"/>
      <c r="G275" s="46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spans="1:22" x14ac:dyDescent="0.2">
      <c r="A276" s="4"/>
      <c r="B276" s="4"/>
      <c r="C276" s="46"/>
      <c r="D276" s="46"/>
      <c r="E276" s="46"/>
      <c r="F276" s="46"/>
      <c r="G276" s="46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spans="1:22" x14ac:dyDescent="0.2">
      <c r="A277" s="4"/>
      <c r="B277" s="4"/>
      <c r="C277" s="46"/>
      <c r="D277" s="46"/>
      <c r="E277" s="46"/>
      <c r="F277" s="46"/>
      <c r="G277" s="46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spans="1:22" x14ac:dyDescent="0.2">
      <c r="A278" s="4"/>
      <c r="B278" s="4"/>
      <c r="C278" s="46"/>
      <c r="D278" s="46"/>
      <c r="E278" s="46"/>
      <c r="F278" s="46"/>
      <c r="G278" s="46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spans="1:22" x14ac:dyDescent="0.2">
      <c r="A279" s="4"/>
      <c r="B279" s="4"/>
      <c r="C279" s="46"/>
      <c r="D279" s="46"/>
      <c r="E279" s="46"/>
      <c r="F279" s="46"/>
      <c r="G279" s="46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spans="1:22" x14ac:dyDescent="0.2">
      <c r="A280" s="4"/>
      <c r="B280" s="4"/>
      <c r="C280" s="46"/>
      <c r="D280" s="46"/>
      <c r="E280" s="46"/>
      <c r="F280" s="46"/>
      <c r="G280" s="46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spans="1:22" x14ac:dyDescent="0.2">
      <c r="A281" s="4"/>
      <c r="B281" s="4"/>
      <c r="C281" s="46"/>
      <c r="D281" s="46"/>
      <c r="E281" s="46"/>
      <c r="F281" s="46"/>
      <c r="G281" s="46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spans="1:22" x14ac:dyDescent="0.2">
      <c r="A282" s="4"/>
      <c r="B282" s="4"/>
      <c r="C282" s="46"/>
      <c r="D282" s="46"/>
      <c r="E282" s="46"/>
      <c r="F282" s="46"/>
      <c r="G282" s="46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spans="1:22" x14ac:dyDescent="0.2">
      <c r="A283" s="4"/>
      <c r="B283" s="4"/>
      <c r="C283" s="46"/>
      <c r="D283" s="46"/>
      <c r="E283" s="46"/>
      <c r="F283" s="46"/>
      <c r="G283" s="46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spans="1:22" x14ac:dyDescent="0.2">
      <c r="A284" s="4"/>
      <c r="B284" s="4"/>
      <c r="C284" s="46"/>
      <c r="D284" s="46"/>
      <c r="E284" s="46"/>
      <c r="F284" s="46"/>
      <c r="G284" s="46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spans="1:22" x14ac:dyDescent="0.2">
      <c r="A285" s="4"/>
      <c r="B285" s="4"/>
      <c r="C285" s="46"/>
      <c r="D285" s="46"/>
      <c r="E285" s="46"/>
      <c r="F285" s="46"/>
      <c r="G285" s="46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spans="1:22" x14ac:dyDescent="0.2">
      <c r="A286" s="4"/>
      <c r="B286" s="4"/>
      <c r="C286" s="46"/>
      <c r="D286" s="46"/>
      <c r="E286" s="46"/>
      <c r="F286" s="46"/>
      <c r="G286" s="46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spans="1:22" x14ac:dyDescent="0.2">
      <c r="A287" s="4"/>
      <c r="B287" s="4"/>
      <c r="C287" s="46"/>
      <c r="D287" s="46"/>
      <c r="E287" s="46"/>
      <c r="F287" s="46"/>
      <c r="G287" s="46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spans="1:22" x14ac:dyDescent="0.2">
      <c r="A288" s="4"/>
      <c r="B288" s="4"/>
      <c r="C288" s="46"/>
      <c r="D288" s="46"/>
      <c r="E288" s="46"/>
      <c r="F288" s="46"/>
      <c r="G288" s="46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spans="1:22" x14ac:dyDescent="0.2">
      <c r="A289" s="4"/>
      <c r="B289" s="4"/>
      <c r="C289" s="46"/>
      <c r="D289" s="46"/>
      <c r="E289" s="46"/>
      <c r="F289" s="46"/>
      <c r="G289" s="46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spans="1:22" x14ac:dyDescent="0.2">
      <c r="A290" s="4"/>
      <c r="B290" s="4"/>
      <c r="C290" s="46"/>
      <c r="D290" s="46"/>
      <c r="E290" s="46"/>
      <c r="F290" s="46"/>
      <c r="G290" s="46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spans="1:22" x14ac:dyDescent="0.2">
      <c r="A291" s="4"/>
      <c r="B291" s="4"/>
      <c r="C291" s="46"/>
      <c r="D291" s="46"/>
      <c r="E291" s="46"/>
      <c r="F291" s="46"/>
      <c r="G291" s="46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spans="1:22" x14ac:dyDescent="0.2">
      <c r="A292" s="4"/>
      <c r="B292" s="4"/>
      <c r="C292" s="46"/>
      <c r="D292" s="46"/>
      <c r="E292" s="46"/>
      <c r="F292" s="46"/>
      <c r="G292" s="46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spans="1:22" x14ac:dyDescent="0.2">
      <c r="A293" s="4"/>
      <c r="B293" s="4"/>
      <c r="C293" s="46"/>
      <c r="D293" s="46"/>
      <c r="E293" s="46"/>
      <c r="F293" s="46"/>
      <c r="G293" s="46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spans="1:22" x14ac:dyDescent="0.2">
      <c r="A294" s="4"/>
      <c r="B294" s="4"/>
      <c r="C294" s="46"/>
      <c r="D294" s="46"/>
      <c r="E294" s="46"/>
      <c r="F294" s="46"/>
      <c r="G294" s="46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spans="1:22" x14ac:dyDescent="0.2">
      <c r="A295" s="4"/>
      <c r="B295" s="4"/>
      <c r="C295" s="46"/>
      <c r="D295" s="46"/>
      <c r="E295" s="46"/>
      <c r="F295" s="46"/>
      <c r="G295" s="46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spans="1:22" x14ac:dyDescent="0.2">
      <c r="A296" s="4"/>
      <c r="B296" s="4"/>
      <c r="C296" s="46"/>
      <c r="D296" s="46"/>
      <c r="E296" s="46"/>
      <c r="F296" s="46"/>
      <c r="G296" s="46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spans="1:22" x14ac:dyDescent="0.2">
      <c r="A297" s="4"/>
      <c r="B297" s="4"/>
      <c r="C297" s="46"/>
      <c r="D297" s="46"/>
      <c r="E297" s="46"/>
      <c r="F297" s="46"/>
      <c r="G297" s="46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spans="1:22" x14ac:dyDescent="0.2">
      <c r="A298" s="4"/>
      <c r="B298" s="4"/>
      <c r="C298" s="46"/>
      <c r="D298" s="46"/>
      <c r="E298" s="46"/>
      <c r="F298" s="46"/>
      <c r="G298" s="46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spans="1:22" x14ac:dyDescent="0.2">
      <c r="A299" s="4"/>
      <c r="B299" s="4"/>
      <c r="C299" s="46"/>
      <c r="D299" s="46"/>
      <c r="E299" s="46"/>
      <c r="F299" s="46"/>
      <c r="G299" s="46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spans="1:22" x14ac:dyDescent="0.2">
      <c r="A300" s="4"/>
      <c r="B300" s="4"/>
      <c r="C300" s="46"/>
      <c r="D300" s="46"/>
      <c r="E300" s="46"/>
      <c r="F300" s="46"/>
      <c r="G300" s="46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spans="1:22" x14ac:dyDescent="0.2">
      <c r="A301" s="4"/>
      <c r="B301" s="4"/>
      <c r="C301" s="46"/>
      <c r="D301" s="46"/>
      <c r="E301" s="46"/>
      <c r="F301" s="46"/>
      <c r="G301" s="46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spans="1:22" x14ac:dyDescent="0.2">
      <c r="A302" s="4"/>
      <c r="B302" s="4"/>
      <c r="C302" s="46"/>
      <c r="D302" s="46"/>
      <c r="E302" s="46"/>
      <c r="F302" s="46"/>
      <c r="G302" s="46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spans="1:22" x14ac:dyDescent="0.2">
      <c r="A303" s="4"/>
      <c r="B303" s="4"/>
      <c r="C303" s="46"/>
      <c r="D303" s="46"/>
      <c r="E303" s="46"/>
      <c r="F303" s="46"/>
      <c r="G303" s="46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spans="1:22" x14ac:dyDescent="0.2">
      <c r="A304" s="4"/>
      <c r="B304" s="4"/>
      <c r="C304" s="46"/>
      <c r="D304" s="46"/>
      <c r="E304" s="46"/>
      <c r="F304" s="46"/>
      <c r="G304" s="46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spans="1:22" x14ac:dyDescent="0.2">
      <c r="A305" s="4"/>
      <c r="B305" s="4"/>
      <c r="C305" s="46"/>
      <c r="D305" s="46"/>
      <c r="E305" s="46"/>
      <c r="F305" s="46"/>
      <c r="G305" s="46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spans="1:22" x14ac:dyDescent="0.2">
      <c r="A306" s="4"/>
      <c r="B306" s="4"/>
      <c r="C306" s="46"/>
      <c r="D306" s="46"/>
      <c r="E306" s="46"/>
      <c r="F306" s="46"/>
      <c r="G306" s="46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spans="1:22" x14ac:dyDescent="0.2">
      <c r="A307" s="4"/>
      <c r="B307" s="4"/>
      <c r="C307" s="46"/>
      <c r="D307" s="46"/>
      <c r="E307" s="46"/>
      <c r="F307" s="46"/>
      <c r="G307" s="46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spans="1:22" x14ac:dyDescent="0.2">
      <c r="A308" s="4"/>
      <c r="B308" s="4"/>
      <c r="C308" s="46"/>
      <c r="D308" s="46"/>
      <c r="E308" s="46"/>
      <c r="F308" s="46"/>
      <c r="G308" s="46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spans="1:22" x14ac:dyDescent="0.2">
      <c r="A309" s="4"/>
      <c r="B309" s="4"/>
      <c r="C309" s="46"/>
      <c r="D309" s="46"/>
      <c r="E309" s="46"/>
      <c r="F309" s="46"/>
      <c r="G309" s="46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spans="1:22" x14ac:dyDescent="0.2">
      <c r="A310" s="4"/>
      <c r="B310" s="4"/>
      <c r="C310" s="46"/>
      <c r="D310" s="46"/>
      <c r="E310" s="46"/>
      <c r="F310" s="46"/>
      <c r="G310" s="46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spans="1:22" x14ac:dyDescent="0.2">
      <c r="A311" s="4"/>
      <c r="B311" s="4"/>
      <c r="C311" s="46"/>
      <c r="D311" s="46"/>
      <c r="E311" s="46"/>
      <c r="F311" s="46"/>
      <c r="G311" s="46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spans="1:22" x14ac:dyDescent="0.2">
      <c r="A312" s="4"/>
      <c r="B312" s="4"/>
      <c r="C312" s="46"/>
      <c r="D312" s="46"/>
      <c r="E312" s="46"/>
      <c r="F312" s="46"/>
      <c r="G312" s="46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spans="1:22" x14ac:dyDescent="0.2">
      <c r="A313" s="4"/>
      <c r="B313" s="4"/>
      <c r="C313" s="46"/>
      <c r="D313" s="46"/>
      <c r="E313" s="46"/>
      <c r="F313" s="46"/>
      <c r="G313" s="46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spans="1:22" x14ac:dyDescent="0.2">
      <c r="A314" s="4"/>
      <c r="B314" s="4"/>
      <c r="C314" s="46"/>
      <c r="D314" s="46"/>
      <c r="E314" s="46"/>
      <c r="F314" s="46"/>
      <c r="G314" s="46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spans="1:22" x14ac:dyDescent="0.2">
      <c r="A315" s="4"/>
      <c r="B315" s="4"/>
      <c r="C315" s="46"/>
      <c r="D315" s="46"/>
      <c r="E315" s="46"/>
      <c r="F315" s="46"/>
      <c r="G315" s="46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spans="1:22" x14ac:dyDescent="0.2">
      <c r="A316" s="4"/>
      <c r="B316" s="4"/>
      <c r="C316" s="46"/>
      <c r="D316" s="46"/>
      <c r="E316" s="46"/>
      <c r="F316" s="46"/>
      <c r="G316" s="46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spans="1:22" x14ac:dyDescent="0.2">
      <c r="A317" s="4"/>
      <c r="B317" s="4"/>
      <c r="C317" s="46"/>
      <c r="D317" s="46"/>
      <c r="E317" s="46"/>
      <c r="F317" s="46"/>
      <c r="G317" s="46"/>
      <c r="H317" s="4"/>
      <c r="I317" s="4"/>
      <c r="J317" s="4"/>
      <c r="K317" s="4"/>
      <c r="L317" s="4"/>
      <c r="M317" s="4"/>
      <c r="N317" s="4"/>
      <c r="O317" s="4"/>
      <c r="V317" s="4"/>
    </row>
    <row r="318" spans="1:22" x14ac:dyDescent="0.2">
      <c r="A318" s="4"/>
      <c r="B318" s="4"/>
      <c r="C318" s="46"/>
      <c r="D318" s="46"/>
      <c r="E318" s="46"/>
      <c r="F318" s="46"/>
      <c r="G318" s="46"/>
      <c r="H318" s="4"/>
      <c r="I318" s="4"/>
      <c r="J318" s="4"/>
      <c r="K318" s="4"/>
      <c r="L318" s="4"/>
      <c r="M318" s="4"/>
      <c r="N318" s="4"/>
      <c r="O318" s="4"/>
      <c r="V318" s="4"/>
    </row>
    <row r="319" spans="1:22" x14ac:dyDescent="0.2">
      <c r="A319" s="4"/>
      <c r="B319" s="4"/>
      <c r="C319" s="46"/>
      <c r="D319" s="46"/>
      <c r="E319" s="46"/>
      <c r="F319" s="46"/>
      <c r="G319" s="46"/>
      <c r="H319" s="4"/>
      <c r="I319" s="4"/>
      <c r="J319" s="4"/>
      <c r="K319" s="4"/>
      <c r="L319" s="4"/>
      <c r="M319" s="4"/>
      <c r="N319" s="4"/>
      <c r="O319" s="4"/>
      <c r="V319" s="4"/>
    </row>
    <row r="320" spans="1:22" x14ac:dyDescent="0.2">
      <c r="A320" s="4"/>
      <c r="B320" s="4"/>
      <c r="C320" s="46"/>
      <c r="D320" s="46"/>
      <c r="E320" s="46"/>
      <c r="F320" s="46"/>
      <c r="G320" s="46"/>
      <c r="H320" s="4"/>
      <c r="I320" s="4"/>
      <c r="J320" s="4"/>
      <c r="K320" s="4"/>
      <c r="L320" s="4"/>
      <c r="M320" s="4"/>
      <c r="N320" s="4"/>
      <c r="O320" s="4"/>
      <c r="V320" s="4"/>
    </row>
    <row r="321" spans="1:22" x14ac:dyDescent="0.2">
      <c r="A321" s="4"/>
      <c r="B321" s="4"/>
      <c r="C321" s="46"/>
      <c r="D321" s="46"/>
      <c r="E321" s="46"/>
      <c r="F321" s="46"/>
      <c r="G321" s="46"/>
      <c r="H321" s="4"/>
      <c r="I321" s="4"/>
      <c r="J321" s="4"/>
      <c r="K321" s="4"/>
      <c r="L321" s="4"/>
      <c r="M321" s="4"/>
      <c r="N321" s="4"/>
      <c r="O321" s="4"/>
      <c r="V321" s="4"/>
    </row>
    <row r="322" spans="1:22" x14ac:dyDescent="0.2">
      <c r="A322" s="4"/>
      <c r="B322" s="4"/>
      <c r="C322" s="46"/>
      <c r="D322" s="46"/>
      <c r="E322" s="46"/>
      <c r="F322" s="46"/>
      <c r="G322" s="46"/>
      <c r="H322" s="4"/>
      <c r="O322" s="4"/>
      <c r="V322" s="4"/>
    </row>
  </sheetData>
  <autoFilter ref="P2:U40">
    <sortState ref="P3:U46">
      <sortCondition descending="1" ref="S2:S46"/>
    </sortState>
  </autoFilter>
  <conditionalFormatting sqref="F3:F17 M3:M39 T3:T40">
    <cfRule type="cellIs" dxfId="3" priority="11" operator="greaterThanOrEqual">
      <formula>10</formula>
    </cfRule>
    <cfRule type="cellIs" dxfId="2" priority="12" operator="greaterThanOrEqual">
      <formula>7</formula>
    </cfRule>
  </conditionalFormatting>
  <conditionalFormatting sqref="E3:E17 L3:L39 S3:S40">
    <cfRule type="cellIs" dxfId="1" priority="9" operator="greaterThanOrEqual">
      <formula>0.15</formula>
    </cfRule>
    <cfRule type="cellIs" dxfId="0" priority="10" operator="greaterThanOrEqual">
      <formula>0.05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workbookViewId="0">
      <selection sqref="A1:N50"/>
    </sheetView>
  </sheetViews>
  <sheetFormatPr defaultColWidth="8.85546875" defaultRowHeight="9.75" customHeight="1" x14ac:dyDescent="0.2"/>
  <cols>
    <col min="1" max="1" width="1.28515625" style="4" customWidth="1"/>
    <col min="2" max="2" width="8.28515625" style="4" customWidth="1"/>
    <col min="3" max="6" width="8.5703125" style="2" customWidth="1"/>
    <col min="7" max="8" width="1.28515625" style="4" customWidth="1"/>
    <col min="9" max="9" width="7.85546875" style="2" customWidth="1"/>
    <col min="10" max="10" width="8.5703125" style="25" customWidth="1"/>
    <col min="11" max="11" width="5.5703125" style="2" customWidth="1"/>
    <col min="12" max="12" width="5.5703125" style="4" customWidth="1"/>
    <col min="13" max="13" width="8.5703125" style="4" customWidth="1"/>
    <col min="14" max="14" width="1.28515625" style="4" customWidth="1"/>
    <col min="15" max="16" width="8.85546875" style="2"/>
    <col min="17" max="17" width="12.28515625" style="2" customWidth="1"/>
    <col min="18" max="16384" width="8.85546875" style="2"/>
  </cols>
  <sheetData>
    <row r="1" spans="2:13" s="4" customFormat="1" ht="9.75" customHeight="1" thickBot="1" x14ac:dyDescent="0.25">
      <c r="B1" s="5"/>
      <c r="C1" s="5"/>
      <c r="D1" s="5"/>
      <c r="E1" s="5"/>
      <c r="F1" s="5"/>
    </row>
    <row r="2" spans="2:13" s="4" customFormat="1" ht="9.75" customHeight="1" x14ac:dyDescent="0.2">
      <c r="B2" s="7" t="s">
        <v>145</v>
      </c>
      <c r="C2" s="8" t="s">
        <v>781</v>
      </c>
      <c r="D2" s="8" t="s">
        <v>175</v>
      </c>
      <c r="E2" s="8" t="s">
        <v>146</v>
      </c>
      <c r="F2" s="8" t="s">
        <v>147</v>
      </c>
    </row>
    <row r="3" spans="2:13" ht="9.75" customHeight="1" x14ac:dyDescent="0.2">
      <c r="B3" s="9" t="s">
        <v>172</v>
      </c>
      <c r="C3" s="10">
        <v>124</v>
      </c>
      <c r="D3" s="10">
        <f>SUM(D18:D49)</f>
        <v>132</v>
      </c>
      <c r="E3" s="10">
        <f>SUM(E18:E49)</f>
        <v>135</v>
      </c>
      <c r="F3" s="10">
        <f>SUM(F18:F49)</f>
        <v>109</v>
      </c>
      <c r="I3" s="4"/>
      <c r="J3" s="4"/>
      <c r="K3" s="4"/>
    </row>
    <row r="4" spans="2:13" ht="9.75" customHeight="1" x14ac:dyDescent="0.2">
      <c r="B4" s="9" t="s">
        <v>182</v>
      </c>
      <c r="C4" s="10">
        <f>C3/20</f>
        <v>6.2</v>
      </c>
      <c r="D4" s="10">
        <f>D3/20</f>
        <v>6.6</v>
      </c>
      <c r="E4" s="10">
        <f>E3/20</f>
        <v>6.75</v>
      </c>
      <c r="F4" s="10">
        <f>F3/20</f>
        <v>5.45</v>
      </c>
      <c r="I4" s="4"/>
      <c r="J4" s="4"/>
      <c r="K4" s="4"/>
    </row>
    <row r="5" spans="2:13" ht="9.75" customHeight="1" thickBot="1" x14ac:dyDescent="0.25">
      <c r="B5" s="15" t="s">
        <v>183</v>
      </c>
      <c r="C5" s="16">
        <f>(C3-D3)/D3</f>
        <v>-6.0606060606060608E-2</v>
      </c>
      <c r="D5" s="16">
        <f>(D3-E3)/E3</f>
        <v>-2.2222222222222223E-2</v>
      </c>
      <c r="E5" s="16">
        <f>(E3-F3)/F3</f>
        <v>0.23853211009174313</v>
      </c>
      <c r="F5" s="16"/>
      <c r="I5" s="4"/>
      <c r="J5" s="4"/>
      <c r="K5" s="4"/>
    </row>
    <row r="6" spans="2:13" ht="9.75" customHeight="1" thickBot="1" x14ac:dyDescent="0.25">
      <c r="B6" s="5"/>
      <c r="C6" s="18"/>
      <c r="D6" s="18"/>
      <c r="E6" s="18"/>
      <c r="F6" s="18"/>
      <c r="I6" s="4"/>
      <c r="J6" s="4"/>
      <c r="K6" s="4"/>
    </row>
    <row r="7" spans="2:13" ht="9.75" customHeight="1" x14ac:dyDescent="0.2">
      <c r="B7" s="7" t="s">
        <v>145</v>
      </c>
      <c r="C7" s="8" t="s">
        <v>781</v>
      </c>
      <c r="D7" s="8" t="s">
        <v>175</v>
      </c>
      <c r="E7" s="8" t="s">
        <v>146</v>
      </c>
      <c r="F7" s="8" t="s">
        <v>147</v>
      </c>
      <c r="I7" s="4"/>
      <c r="J7" s="4"/>
      <c r="K7" s="4"/>
    </row>
    <row r="8" spans="2:13" ht="9.75" customHeight="1" x14ac:dyDescent="0.2">
      <c r="B8" s="9" t="s">
        <v>180</v>
      </c>
      <c r="C8" s="10">
        <v>124</v>
      </c>
      <c r="D8" s="10">
        <v>132</v>
      </c>
      <c r="E8" s="10">
        <v>135</v>
      </c>
      <c r="F8" s="10">
        <v>109</v>
      </c>
      <c r="I8" s="4"/>
      <c r="J8" s="4"/>
      <c r="K8" s="4"/>
    </row>
    <row r="9" spans="2:13" ht="9.75" customHeight="1" x14ac:dyDescent="0.2">
      <c r="B9" s="9" t="s">
        <v>178</v>
      </c>
      <c r="C9" s="10">
        <v>96</v>
      </c>
      <c r="D9" s="10">
        <v>98</v>
      </c>
      <c r="E9" s="10">
        <v>106</v>
      </c>
      <c r="F9" s="10">
        <v>80</v>
      </c>
      <c r="I9" s="4"/>
      <c r="J9" s="4"/>
      <c r="K9" s="4"/>
    </row>
    <row r="10" spans="2:13" ht="9.75" customHeight="1" x14ac:dyDescent="0.2">
      <c r="B10" s="9" t="s">
        <v>179</v>
      </c>
      <c r="C10" s="10">
        <v>34</v>
      </c>
      <c r="D10" s="10">
        <f>D8-D9</f>
        <v>34</v>
      </c>
      <c r="E10" s="10">
        <f>E8-E9</f>
        <v>29</v>
      </c>
      <c r="F10" s="10">
        <f>F8-F9</f>
        <v>29</v>
      </c>
      <c r="I10" s="4"/>
      <c r="J10" s="4"/>
      <c r="K10" s="4"/>
    </row>
    <row r="11" spans="2:13" ht="9.75" customHeight="1" thickBot="1" x14ac:dyDescent="0.25">
      <c r="B11" s="15" t="s">
        <v>181</v>
      </c>
      <c r="C11" s="20">
        <v>0.74242424242424243</v>
      </c>
      <c r="D11" s="20">
        <f>D9/D8</f>
        <v>0.74242424242424243</v>
      </c>
      <c r="E11" s="20">
        <f t="shared" ref="E11:F11" si="0">E9/E8</f>
        <v>0.78518518518518521</v>
      </c>
      <c r="F11" s="20">
        <f t="shared" si="0"/>
        <v>0.73394495412844041</v>
      </c>
      <c r="I11" s="4"/>
      <c r="J11" s="4"/>
      <c r="K11" s="4"/>
    </row>
    <row r="12" spans="2:13" ht="9.75" customHeight="1" thickBot="1" x14ac:dyDescent="0.25">
      <c r="C12" s="4"/>
      <c r="D12" s="4"/>
      <c r="E12" s="4"/>
      <c r="F12" s="4"/>
      <c r="I12" s="4"/>
      <c r="J12" s="4"/>
      <c r="K12" s="4"/>
    </row>
    <row r="13" spans="2:13" ht="9.75" customHeight="1" x14ac:dyDescent="0.2">
      <c r="B13" s="7" t="s">
        <v>145</v>
      </c>
      <c r="C13" s="8" t="s">
        <v>781</v>
      </c>
      <c r="D13" s="8" t="s">
        <v>175</v>
      </c>
      <c r="E13" s="8" t="s">
        <v>146</v>
      </c>
      <c r="F13" s="8" t="s">
        <v>147</v>
      </c>
      <c r="I13" s="4"/>
      <c r="J13" s="4"/>
      <c r="K13" s="4"/>
    </row>
    <row r="14" spans="2:13" ht="9.75" customHeight="1" x14ac:dyDescent="0.2">
      <c r="B14" s="9" t="s">
        <v>173</v>
      </c>
      <c r="C14" s="21">
        <v>1035</v>
      </c>
      <c r="D14" s="21">
        <v>1003</v>
      </c>
      <c r="E14" s="10">
        <v>972</v>
      </c>
      <c r="F14" s="10">
        <v>954</v>
      </c>
      <c r="I14" s="4"/>
      <c r="J14" s="4"/>
      <c r="K14" s="4"/>
    </row>
    <row r="15" spans="2:13" ht="9.75" customHeight="1" thickBot="1" x14ac:dyDescent="0.25">
      <c r="B15" s="15" t="s">
        <v>174</v>
      </c>
      <c r="C15" s="20">
        <f>C9/C14</f>
        <v>9.2753623188405798E-2</v>
      </c>
      <c r="D15" s="20">
        <f>D9/D14</f>
        <v>9.7706879361914259E-2</v>
      </c>
      <c r="E15" s="20">
        <f t="shared" ref="E15:F15" si="1">E9/E14</f>
        <v>0.10905349794238683</v>
      </c>
      <c r="F15" s="20">
        <f t="shared" si="1"/>
        <v>8.385744234800839E-2</v>
      </c>
      <c r="I15" s="4"/>
      <c r="J15" s="4"/>
      <c r="K15" s="4"/>
    </row>
    <row r="16" spans="2:13" ht="9.75" customHeight="1" thickBot="1" x14ac:dyDescent="0.25">
      <c r="I16" s="194" t="s">
        <v>782</v>
      </c>
      <c r="J16" s="195"/>
      <c r="K16" s="195"/>
      <c r="L16" s="196"/>
      <c r="M16" s="197"/>
    </row>
    <row r="17" spans="2:13" ht="9.75" customHeight="1" x14ac:dyDescent="0.2">
      <c r="B17" s="198" t="s">
        <v>145</v>
      </c>
      <c r="C17" s="199" t="s">
        <v>781</v>
      </c>
      <c r="D17" s="199" t="s">
        <v>175</v>
      </c>
      <c r="E17" s="199" t="s">
        <v>146</v>
      </c>
      <c r="F17" s="200" t="s">
        <v>147</v>
      </c>
      <c r="I17" s="11" t="s">
        <v>63</v>
      </c>
      <c r="J17" s="12" t="s">
        <v>783</v>
      </c>
      <c r="K17" s="13" t="s">
        <v>184</v>
      </c>
      <c r="L17" s="14" t="s">
        <v>185</v>
      </c>
      <c r="M17" s="193" t="s">
        <v>809</v>
      </c>
    </row>
    <row r="18" spans="2:13" ht="9.75" customHeight="1" x14ac:dyDescent="0.2">
      <c r="B18" s="204" t="s">
        <v>153</v>
      </c>
      <c r="C18" s="201">
        <v>11</v>
      </c>
      <c r="D18" s="201">
        <v>10</v>
      </c>
      <c r="E18" s="202">
        <v>8</v>
      </c>
      <c r="F18" s="206">
        <v>4</v>
      </c>
      <c r="I18" s="47" t="s">
        <v>153</v>
      </c>
      <c r="J18" s="218" t="s">
        <v>785</v>
      </c>
      <c r="K18" s="217">
        <v>5</v>
      </c>
      <c r="L18" s="117">
        <v>5</v>
      </c>
      <c r="M18" s="47" t="s">
        <v>810</v>
      </c>
    </row>
    <row r="19" spans="2:13" ht="9.75" customHeight="1" x14ac:dyDescent="0.2">
      <c r="B19" s="204" t="s">
        <v>151</v>
      </c>
      <c r="C19" s="201">
        <v>9</v>
      </c>
      <c r="D19" s="201">
        <v>11</v>
      </c>
      <c r="E19" s="202">
        <v>9</v>
      </c>
      <c r="F19" s="205">
        <v>11</v>
      </c>
      <c r="I19" s="47" t="s">
        <v>151</v>
      </c>
      <c r="J19" s="218" t="s">
        <v>784</v>
      </c>
      <c r="K19" s="217">
        <v>5</v>
      </c>
      <c r="L19" s="117">
        <v>5</v>
      </c>
      <c r="M19" s="47" t="s">
        <v>812</v>
      </c>
    </row>
    <row r="20" spans="2:13" ht="9.75" customHeight="1" x14ac:dyDescent="0.2">
      <c r="B20" s="204" t="s">
        <v>155</v>
      </c>
      <c r="C20" s="202">
        <v>8</v>
      </c>
      <c r="D20" s="201">
        <v>10</v>
      </c>
      <c r="E20" s="202">
        <v>7</v>
      </c>
      <c r="F20" s="206">
        <v>2</v>
      </c>
      <c r="I20" s="47" t="s">
        <v>155</v>
      </c>
      <c r="J20" s="218" t="s">
        <v>799</v>
      </c>
      <c r="K20" s="217">
        <v>6</v>
      </c>
      <c r="L20" s="117">
        <v>4</v>
      </c>
      <c r="M20" s="47"/>
    </row>
    <row r="21" spans="2:13" ht="9.75" customHeight="1" x14ac:dyDescent="0.2">
      <c r="B21" s="204" t="s">
        <v>154</v>
      </c>
      <c r="C21" s="202">
        <v>8</v>
      </c>
      <c r="D21" s="202">
        <v>9</v>
      </c>
      <c r="E21" s="202">
        <v>7</v>
      </c>
      <c r="F21" s="206">
        <v>5</v>
      </c>
      <c r="I21" s="47" t="s">
        <v>154</v>
      </c>
      <c r="J21" s="218" t="s">
        <v>786</v>
      </c>
      <c r="K21" s="217">
        <v>6</v>
      </c>
      <c r="L21" s="117">
        <v>6</v>
      </c>
      <c r="M21" s="47"/>
    </row>
    <row r="22" spans="2:13" ht="9.75" customHeight="1" x14ac:dyDescent="0.2">
      <c r="B22" s="204" t="s">
        <v>157</v>
      </c>
      <c r="C22" s="202">
        <v>8</v>
      </c>
      <c r="D22" s="203">
        <v>6</v>
      </c>
      <c r="E22" s="203">
        <v>5</v>
      </c>
      <c r="F22" s="207">
        <v>7</v>
      </c>
      <c r="I22" s="47" t="s">
        <v>157</v>
      </c>
      <c r="J22" s="218" t="s">
        <v>787</v>
      </c>
      <c r="K22" s="217">
        <v>6</v>
      </c>
      <c r="L22" s="117">
        <v>4</v>
      </c>
      <c r="M22" s="47" t="s">
        <v>813</v>
      </c>
    </row>
    <row r="23" spans="2:13" ht="9.75" customHeight="1" x14ac:dyDescent="0.2">
      <c r="B23" s="204" t="s">
        <v>176</v>
      </c>
      <c r="C23" s="202">
        <v>8</v>
      </c>
      <c r="D23" s="203">
        <v>6</v>
      </c>
      <c r="E23" s="210"/>
      <c r="F23" s="211"/>
      <c r="I23" s="47" t="s">
        <v>176</v>
      </c>
      <c r="J23" s="218" t="s">
        <v>788</v>
      </c>
      <c r="K23" s="217">
        <v>7</v>
      </c>
      <c r="L23" s="117">
        <v>5</v>
      </c>
      <c r="M23" s="47"/>
    </row>
    <row r="24" spans="2:13" ht="9.75" customHeight="1" x14ac:dyDescent="0.2">
      <c r="B24" s="204" t="s">
        <v>156</v>
      </c>
      <c r="C24" s="202">
        <v>8</v>
      </c>
      <c r="D24" s="203">
        <v>4</v>
      </c>
      <c r="E24" s="203">
        <v>6</v>
      </c>
      <c r="F24" s="206">
        <v>2</v>
      </c>
      <c r="I24" s="47" t="s">
        <v>156</v>
      </c>
      <c r="J24" s="218" t="s">
        <v>789</v>
      </c>
      <c r="K24" s="217">
        <v>7</v>
      </c>
      <c r="L24" s="117">
        <v>4</v>
      </c>
      <c r="M24" s="47"/>
    </row>
    <row r="25" spans="2:13" ht="9.75" customHeight="1" x14ac:dyDescent="0.2">
      <c r="B25" s="204" t="s">
        <v>246</v>
      </c>
      <c r="C25" s="202">
        <v>8</v>
      </c>
      <c r="D25" s="210"/>
      <c r="E25" s="52"/>
      <c r="F25" s="211"/>
      <c r="I25" s="47" t="s">
        <v>246</v>
      </c>
      <c r="J25" s="218" t="s">
        <v>790</v>
      </c>
      <c r="K25" s="217">
        <v>6</v>
      </c>
      <c r="L25" s="117">
        <v>6</v>
      </c>
      <c r="M25" s="47"/>
    </row>
    <row r="26" spans="2:13" ht="9.75" customHeight="1" x14ac:dyDescent="0.2">
      <c r="B26" s="204" t="s">
        <v>217</v>
      </c>
      <c r="C26" s="202">
        <v>8</v>
      </c>
      <c r="D26" s="210"/>
      <c r="E26" s="52"/>
      <c r="F26" s="211"/>
      <c r="I26" s="47" t="s">
        <v>217</v>
      </c>
      <c r="J26" s="216" t="s">
        <v>797</v>
      </c>
      <c r="K26" s="117">
        <v>3</v>
      </c>
      <c r="L26" s="117">
        <v>3</v>
      </c>
      <c r="M26" s="47" t="s">
        <v>800</v>
      </c>
    </row>
    <row r="27" spans="2:13" ht="9.75" customHeight="1" x14ac:dyDescent="0.2">
      <c r="B27" s="204" t="s">
        <v>158</v>
      </c>
      <c r="C27" s="202">
        <v>7</v>
      </c>
      <c r="D27" s="203">
        <v>6</v>
      </c>
      <c r="E27" s="203">
        <v>5</v>
      </c>
      <c r="F27" s="206">
        <v>2</v>
      </c>
      <c r="I27" s="47" t="s">
        <v>158</v>
      </c>
      <c r="J27" s="218" t="s">
        <v>791</v>
      </c>
      <c r="K27" s="217">
        <v>4</v>
      </c>
      <c r="L27" s="117">
        <v>4</v>
      </c>
      <c r="M27" s="47" t="s">
        <v>808</v>
      </c>
    </row>
    <row r="28" spans="2:13" ht="9.75" customHeight="1" x14ac:dyDescent="0.2">
      <c r="B28" s="204" t="s">
        <v>159</v>
      </c>
      <c r="C28" s="203">
        <v>6</v>
      </c>
      <c r="D28" s="202">
        <v>7</v>
      </c>
      <c r="E28" s="203">
        <v>4</v>
      </c>
      <c r="F28" s="205">
        <v>13</v>
      </c>
      <c r="I28" s="47" t="s">
        <v>159</v>
      </c>
      <c r="J28" s="216" t="s">
        <v>792</v>
      </c>
      <c r="K28" s="117">
        <v>2</v>
      </c>
      <c r="L28" s="117">
        <v>2</v>
      </c>
      <c r="M28" s="47" t="s">
        <v>802</v>
      </c>
    </row>
    <row r="29" spans="2:13" ht="9.75" customHeight="1" x14ac:dyDescent="0.2">
      <c r="B29" s="204" t="s">
        <v>152</v>
      </c>
      <c r="C29" s="203">
        <v>6</v>
      </c>
      <c r="D29" s="203">
        <v>5</v>
      </c>
      <c r="E29" s="202">
        <v>8</v>
      </c>
      <c r="F29" s="206">
        <v>3</v>
      </c>
      <c r="I29" s="47" t="s">
        <v>152</v>
      </c>
      <c r="J29" s="216" t="s">
        <v>801</v>
      </c>
      <c r="K29" s="117">
        <v>3</v>
      </c>
      <c r="L29" s="117">
        <v>1</v>
      </c>
      <c r="M29" s="47" t="s">
        <v>803</v>
      </c>
    </row>
    <row r="30" spans="2:13" ht="9.75" customHeight="1" x14ac:dyDescent="0.2">
      <c r="B30" s="204" t="s">
        <v>150</v>
      </c>
      <c r="C30" s="203">
        <v>5</v>
      </c>
      <c r="D30" s="201">
        <v>11</v>
      </c>
      <c r="E30" s="201">
        <v>10</v>
      </c>
      <c r="F30" s="207">
        <v>8</v>
      </c>
      <c r="I30" s="47" t="s">
        <v>150</v>
      </c>
      <c r="J30" s="218" t="s">
        <v>793</v>
      </c>
      <c r="K30" s="217">
        <v>5</v>
      </c>
      <c r="L30" s="117">
        <v>3</v>
      </c>
      <c r="M30" s="47"/>
    </row>
    <row r="31" spans="2:13" ht="9.75" customHeight="1" x14ac:dyDescent="0.2">
      <c r="B31" s="204" t="s">
        <v>161</v>
      </c>
      <c r="C31" s="203">
        <v>4</v>
      </c>
      <c r="D31" s="201">
        <v>11</v>
      </c>
      <c r="E31" s="203">
        <v>4</v>
      </c>
      <c r="F31" s="206">
        <v>6</v>
      </c>
      <c r="I31" s="47" t="s">
        <v>161</v>
      </c>
      <c r="J31" s="216" t="s">
        <v>794</v>
      </c>
      <c r="K31" s="117">
        <v>2</v>
      </c>
      <c r="L31" s="117">
        <v>2</v>
      </c>
      <c r="M31" s="47" t="s">
        <v>811</v>
      </c>
    </row>
    <row r="32" spans="2:13" ht="9.75" customHeight="1" x14ac:dyDescent="0.2">
      <c r="B32" s="204" t="s">
        <v>169</v>
      </c>
      <c r="C32" s="203">
        <v>4</v>
      </c>
      <c r="D32" s="203">
        <v>5</v>
      </c>
      <c r="E32" s="210"/>
      <c r="F32" s="206">
        <v>4</v>
      </c>
      <c r="I32" s="47" t="s">
        <v>169</v>
      </c>
      <c r="J32" s="216" t="s">
        <v>795</v>
      </c>
      <c r="K32" s="117">
        <v>2</v>
      </c>
      <c r="L32" s="117">
        <v>2</v>
      </c>
      <c r="M32" s="47"/>
    </row>
    <row r="33" spans="2:13" ht="9.75" customHeight="1" x14ac:dyDescent="0.2">
      <c r="B33" s="204" t="s">
        <v>170</v>
      </c>
      <c r="C33" s="203">
        <v>3</v>
      </c>
      <c r="D33" s="203">
        <v>5</v>
      </c>
      <c r="E33" s="203">
        <v>4</v>
      </c>
      <c r="F33" s="211"/>
      <c r="I33" s="47" t="s">
        <v>170</v>
      </c>
      <c r="J33" s="216" t="s">
        <v>796</v>
      </c>
      <c r="K33" s="117">
        <v>3</v>
      </c>
      <c r="L33" s="117">
        <v>2</v>
      </c>
      <c r="M33" s="47"/>
    </row>
    <row r="34" spans="2:13" ht="9.75" customHeight="1" x14ac:dyDescent="0.2">
      <c r="B34" s="204" t="s">
        <v>148</v>
      </c>
      <c r="C34" s="203">
        <v>1</v>
      </c>
      <c r="D34" s="203">
        <v>5</v>
      </c>
      <c r="E34" s="201">
        <v>11</v>
      </c>
      <c r="F34" s="207">
        <v>8</v>
      </c>
      <c r="I34" s="47" t="s">
        <v>148</v>
      </c>
      <c r="J34" s="216" t="s">
        <v>798</v>
      </c>
      <c r="K34" s="117">
        <v>1</v>
      </c>
      <c r="L34" s="117">
        <v>0</v>
      </c>
      <c r="M34" s="47"/>
    </row>
    <row r="35" spans="2:13" ht="9.75" customHeight="1" x14ac:dyDescent="0.2">
      <c r="B35" s="212"/>
      <c r="C35" s="213"/>
      <c r="D35" s="213"/>
      <c r="E35" s="193"/>
      <c r="F35" s="214"/>
      <c r="I35" s="4"/>
      <c r="J35" s="4"/>
      <c r="K35" s="46"/>
      <c r="L35" s="46"/>
    </row>
    <row r="36" spans="2:13" ht="9.75" customHeight="1" x14ac:dyDescent="0.2">
      <c r="B36" s="204" t="s">
        <v>162</v>
      </c>
      <c r="C36" s="203">
        <v>5</v>
      </c>
      <c r="D36" s="203">
        <v>5</v>
      </c>
      <c r="E36" s="203">
        <v>3</v>
      </c>
      <c r="F36" s="206">
        <v>4</v>
      </c>
      <c r="I36" s="47" t="s">
        <v>162</v>
      </c>
      <c r="J36" s="216" t="s">
        <v>804</v>
      </c>
      <c r="K36" s="117">
        <v>3</v>
      </c>
      <c r="L36" s="117">
        <v>3</v>
      </c>
      <c r="M36" s="47" t="s">
        <v>805</v>
      </c>
    </row>
    <row r="37" spans="2:13" ht="9.75" customHeight="1" x14ac:dyDescent="0.2">
      <c r="B37" s="208" t="s">
        <v>171</v>
      </c>
      <c r="C37" s="203">
        <v>4</v>
      </c>
      <c r="D37" s="210"/>
      <c r="E37" s="52"/>
      <c r="F37" s="211"/>
      <c r="I37" s="47" t="s">
        <v>171</v>
      </c>
      <c r="J37" s="216" t="s">
        <v>806</v>
      </c>
      <c r="K37" s="117">
        <v>3</v>
      </c>
      <c r="L37" s="117">
        <v>3</v>
      </c>
      <c r="M37" s="47"/>
    </row>
    <row r="38" spans="2:13" ht="9.75" customHeight="1" x14ac:dyDescent="0.2">
      <c r="B38" s="204" t="s">
        <v>149</v>
      </c>
      <c r="C38" s="203">
        <v>3</v>
      </c>
      <c r="D38" s="203">
        <v>2</v>
      </c>
      <c r="E38" s="201">
        <v>11</v>
      </c>
      <c r="F38" s="209">
        <v>2</v>
      </c>
      <c r="I38" s="47" t="s">
        <v>149</v>
      </c>
      <c r="J38" s="216" t="s">
        <v>807</v>
      </c>
      <c r="K38" s="117">
        <v>2</v>
      </c>
      <c r="L38" s="117">
        <v>2</v>
      </c>
      <c r="M38" s="47"/>
    </row>
    <row r="39" spans="2:13" ht="9.75" customHeight="1" x14ac:dyDescent="0.2">
      <c r="B39" s="215"/>
      <c r="C39" s="213"/>
      <c r="D39" s="213"/>
      <c r="E39" s="193"/>
      <c r="F39" s="214"/>
      <c r="I39" s="4"/>
      <c r="J39" s="4"/>
      <c r="K39" s="4"/>
    </row>
    <row r="40" spans="2:13" ht="9.75" customHeight="1" x14ac:dyDescent="0.2">
      <c r="B40" s="204" t="s">
        <v>160</v>
      </c>
      <c r="C40" s="210"/>
      <c r="D40" s="203">
        <v>2</v>
      </c>
      <c r="E40" s="203">
        <v>4</v>
      </c>
      <c r="F40" s="206">
        <v>4</v>
      </c>
      <c r="I40" s="4"/>
      <c r="J40" s="4"/>
      <c r="K40" s="4"/>
    </row>
    <row r="41" spans="2:13" ht="9.75" customHeight="1" x14ac:dyDescent="0.2">
      <c r="B41" s="204" t="s">
        <v>177</v>
      </c>
      <c r="C41" s="210"/>
      <c r="D41" s="203">
        <v>3</v>
      </c>
      <c r="E41" s="210"/>
      <c r="F41" s="211"/>
      <c r="I41" s="4"/>
      <c r="J41" s="4"/>
      <c r="K41" s="4"/>
    </row>
    <row r="42" spans="2:13" ht="9.75" customHeight="1" x14ac:dyDescent="0.2">
      <c r="B42" s="204" t="s">
        <v>163</v>
      </c>
      <c r="C42" s="210"/>
      <c r="D42" s="202">
        <v>9</v>
      </c>
      <c r="E42" s="202">
        <v>8</v>
      </c>
      <c r="F42" s="211"/>
      <c r="I42" s="4"/>
      <c r="J42" s="4"/>
      <c r="K42" s="4"/>
    </row>
    <row r="43" spans="2:13" ht="9.75" customHeight="1" x14ac:dyDescent="0.2">
      <c r="B43" s="215"/>
      <c r="C43" s="213"/>
      <c r="D43" s="213"/>
      <c r="E43" s="193"/>
      <c r="F43" s="214"/>
      <c r="I43" s="4"/>
      <c r="J43" s="4"/>
      <c r="K43" s="4"/>
    </row>
    <row r="44" spans="2:13" ht="9.75" customHeight="1" x14ac:dyDescent="0.2">
      <c r="B44" s="204" t="s">
        <v>164</v>
      </c>
      <c r="C44" s="210"/>
      <c r="D44" s="210"/>
      <c r="E44" s="202">
        <v>7</v>
      </c>
      <c r="F44" s="206">
        <v>5</v>
      </c>
      <c r="I44" s="4"/>
      <c r="J44" s="4"/>
      <c r="K44" s="4"/>
    </row>
    <row r="45" spans="2:13" ht="9.75" customHeight="1" x14ac:dyDescent="0.2">
      <c r="B45" s="204" t="s">
        <v>165</v>
      </c>
      <c r="C45" s="210"/>
      <c r="D45" s="210"/>
      <c r="E45" s="202">
        <v>7</v>
      </c>
      <c r="F45" s="206">
        <v>5</v>
      </c>
      <c r="I45" s="4"/>
      <c r="J45" s="4"/>
      <c r="K45" s="4"/>
    </row>
    <row r="46" spans="2:13" ht="9.75" customHeight="1" x14ac:dyDescent="0.2">
      <c r="B46" s="204" t="s">
        <v>166</v>
      </c>
      <c r="C46" s="210"/>
      <c r="D46" s="210"/>
      <c r="E46" s="210"/>
      <c r="F46" s="207">
        <v>8</v>
      </c>
      <c r="I46" s="4"/>
      <c r="J46" s="4"/>
      <c r="K46" s="4"/>
    </row>
    <row r="47" spans="2:13" ht="9.75" customHeight="1" x14ac:dyDescent="0.2">
      <c r="B47" s="204" t="s">
        <v>168</v>
      </c>
      <c r="C47" s="210"/>
      <c r="D47" s="210"/>
      <c r="E47" s="210"/>
      <c r="F47" s="206">
        <v>6</v>
      </c>
      <c r="I47" s="4"/>
      <c r="J47" s="4"/>
      <c r="K47" s="4"/>
    </row>
    <row r="48" spans="2:13" ht="9.75" customHeight="1" x14ac:dyDescent="0.2">
      <c r="B48" s="204" t="s">
        <v>167</v>
      </c>
      <c r="C48" s="210"/>
      <c r="D48" s="210"/>
      <c r="E48" s="202">
        <v>7</v>
      </c>
      <c r="F48" s="211"/>
      <c r="I48" s="4"/>
      <c r="J48" s="4"/>
      <c r="K48" s="4"/>
    </row>
    <row r="49" spans="2:11" ht="9.75" customHeight="1" thickBot="1" x14ac:dyDescent="0.25">
      <c r="B49" s="23"/>
      <c r="C49" s="17"/>
      <c r="D49" s="17"/>
      <c r="E49" s="17"/>
      <c r="F49" s="24"/>
      <c r="I49" s="4"/>
      <c r="J49" s="4"/>
      <c r="K49" s="4"/>
    </row>
    <row r="50" spans="2:11" ht="9.75" customHeight="1" x14ac:dyDescent="0.2">
      <c r="B50" s="5"/>
      <c r="C50" s="5"/>
      <c r="D50" s="5"/>
      <c r="E50" s="5"/>
      <c r="F50" s="5"/>
      <c r="I50" s="4"/>
      <c r="J50" s="4"/>
      <c r="K50" s="4"/>
    </row>
    <row r="51" spans="2:11" ht="9.75" customHeight="1" x14ac:dyDescent="0.2">
      <c r="B51" s="5"/>
      <c r="C51" s="5"/>
      <c r="D51" s="5"/>
      <c r="E51" s="5"/>
      <c r="F51" s="5"/>
      <c r="I51" s="4"/>
      <c r="J51" s="4"/>
      <c r="K51" s="4"/>
    </row>
    <row r="52" spans="2:11" ht="9.75" customHeight="1" x14ac:dyDescent="0.2">
      <c r="B52" s="5"/>
      <c r="C52" s="5"/>
      <c r="D52" s="5"/>
      <c r="E52" s="5"/>
      <c r="F52" s="5"/>
      <c r="I52" s="4"/>
      <c r="J52" s="4"/>
      <c r="K52" s="4"/>
    </row>
    <row r="53" spans="2:11" ht="9.75" customHeight="1" x14ac:dyDescent="0.2">
      <c r="B53" s="5"/>
      <c r="C53" s="5"/>
      <c r="D53" s="5"/>
      <c r="E53" s="5"/>
      <c r="F53" s="5"/>
      <c r="I53" s="4"/>
      <c r="J53" s="4"/>
      <c r="K53" s="4"/>
    </row>
    <row r="54" spans="2:11" ht="9.75" customHeight="1" x14ac:dyDescent="0.2">
      <c r="B54" s="5"/>
      <c r="C54" s="5"/>
      <c r="D54" s="5"/>
      <c r="E54" s="5"/>
      <c r="F54" s="5"/>
      <c r="I54" s="4"/>
      <c r="J54" s="4"/>
      <c r="K54" s="4"/>
    </row>
    <row r="55" spans="2:11" ht="9.75" customHeight="1" x14ac:dyDescent="0.2">
      <c r="B55" s="5"/>
      <c r="C55" s="5"/>
      <c r="D55" s="5"/>
      <c r="E55" s="5"/>
      <c r="F55" s="5"/>
      <c r="I55" s="4"/>
      <c r="J55" s="4"/>
      <c r="K55" s="4"/>
    </row>
    <row r="56" spans="2:11" ht="9.75" customHeight="1" x14ac:dyDescent="0.2">
      <c r="B56" s="5"/>
      <c r="C56" s="5"/>
      <c r="D56" s="5"/>
      <c r="E56" s="5"/>
      <c r="F56" s="5"/>
      <c r="I56" s="4"/>
      <c r="J56" s="4"/>
      <c r="K56" s="4"/>
    </row>
    <row r="57" spans="2:11" ht="9.75" customHeight="1" x14ac:dyDescent="0.2">
      <c r="B57" s="5"/>
      <c r="C57" s="5"/>
      <c r="D57" s="5"/>
      <c r="E57" s="5"/>
      <c r="F57" s="5"/>
      <c r="I57" s="4"/>
      <c r="J57" s="4"/>
      <c r="K57" s="4"/>
    </row>
    <row r="58" spans="2:11" ht="9.75" customHeight="1" x14ac:dyDescent="0.2">
      <c r="B58" s="5"/>
      <c r="C58" s="5"/>
      <c r="D58" s="5"/>
      <c r="E58" s="5"/>
      <c r="F58" s="5"/>
      <c r="I58" s="4"/>
      <c r="J58" s="4"/>
      <c r="K58" s="4"/>
    </row>
    <row r="59" spans="2:11" ht="9.75" customHeight="1" x14ac:dyDescent="0.2">
      <c r="B59" s="5"/>
      <c r="C59" s="5"/>
      <c r="D59" s="5"/>
      <c r="E59" s="5"/>
      <c r="F59" s="5"/>
      <c r="I59" s="4"/>
      <c r="J59" s="4"/>
      <c r="K59" s="4"/>
    </row>
    <row r="60" spans="2:11" ht="9.75" customHeight="1" x14ac:dyDescent="0.2">
      <c r="B60" s="5"/>
      <c r="C60" s="5"/>
      <c r="D60" s="5"/>
      <c r="E60" s="5"/>
      <c r="F60" s="5"/>
      <c r="I60" s="4"/>
      <c r="J60" s="4"/>
      <c r="K60" s="4"/>
    </row>
    <row r="61" spans="2:11" ht="9.75" customHeight="1" x14ac:dyDescent="0.2">
      <c r="B61" s="5"/>
      <c r="C61" s="5"/>
      <c r="D61" s="5"/>
      <c r="E61" s="5"/>
      <c r="F61" s="5"/>
      <c r="I61" s="4"/>
      <c r="J61" s="4"/>
      <c r="K61" s="4"/>
    </row>
    <row r="62" spans="2:11" ht="9.75" customHeight="1" x14ac:dyDescent="0.2">
      <c r="B62" s="5"/>
      <c r="C62" s="5"/>
      <c r="D62" s="5"/>
      <c r="E62" s="5"/>
      <c r="F62" s="5"/>
      <c r="I62" s="4"/>
      <c r="J62" s="4"/>
      <c r="K62" s="4"/>
    </row>
    <row r="63" spans="2:11" ht="9.75" customHeight="1" x14ac:dyDescent="0.2">
      <c r="B63" s="5"/>
      <c r="C63" s="5"/>
      <c r="D63" s="5"/>
      <c r="E63" s="5"/>
      <c r="F63" s="5"/>
      <c r="I63" s="4"/>
      <c r="J63" s="4"/>
      <c r="K63" s="4"/>
    </row>
    <row r="64" spans="2:11" s="4" customFormat="1" ht="9.75" customHeight="1" x14ac:dyDescent="0.2">
      <c r="B64" s="5"/>
      <c r="C64" s="5"/>
      <c r="D64" s="5"/>
      <c r="E64" s="5"/>
      <c r="F64" s="5"/>
    </row>
    <row r="65" spans="2:10" s="4" customFormat="1" ht="9.75" customHeight="1" x14ac:dyDescent="0.2">
      <c r="B65" s="5"/>
      <c r="C65" s="5"/>
      <c r="D65" s="5"/>
      <c r="E65" s="5"/>
      <c r="F65" s="5"/>
      <c r="G65" s="19"/>
      <c r="H65" s="19"/>
    </row>
    <row r="66" spans="2:10" s="4" customFormat="1" ht="9.75" customHeight="1" x14ac:dyDescent="0.2">
      <c r="B66" s="5"/>
      <c r="C66" s="5"/>
      <c r="D66" s="5"/>
      <c r="E66" s="5"/>
      <c r="F66" s="5"/>
      <c r="G66" s="19"/>
      <c r="H66" s="19"/>
    </row>
    <row r="67" spans="2:10" s="4" customFormat="1" ht="9.75" customHeight="1" x14ac:dyDescent="0.2">
      <c r="G67" s="19"/>
      <c r="H67" s="19"/>
    </row>
    <row r="68" spans="2:10" s="4" customFormat="1" ht="9.75" customHeight="1" x14ac:dyDescent="0.2"/>
    <row r="69" spans="2:10" s="4" customFormat="1" ht="9.75" customHeight="1" x14ac:dyDescent="0.2">
      <c r="J69" s="6"/>
    </row>
    <row r="70" spans="2:10" s="4" customFormat="1" ht="9.75" customHeight="1" x14ac:dyDescent="0.2">
      <c r="J70" s="6"/>
    </row>
    <row r="71" spans="2:10" s="4" customFormat="1" ht="9.75" customHeight="1" x14ac:dyDescent="0.2">
      <c r="J71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2"/>
  <sheetViews>
    <sheetView workbookViewId="0">
      <selection activeCell="X9" sqref="X9"/>
    </sheetView>
  </sheetViews>
  <sheetFormatPr defaultColWidth="8.85546875" defaultRowHeight="9" customHeight="1" x14ac:dyDescent="0.2"/>
  <cols>
    <col min="1" max="1" width="1.7109375" style="22" customWidth="1"/>
    <col min="2" max="2" width="4.42578125" style="31" customWidth="1"/>
    <col min="3" max="3" width="2.7109375" style="31" customWidth="1"/>
    <col min="4" max="4" width="8.85546875" style="2" customWidth="1"/>
    <col min="5" max="5" width="4.42578125" style="31" customWidth="1"/>
    <col min="6" max="6" width="1.7109375" style="22" customWidth="1"/>
    <col min="7" max="7" width="4.42578125" style="31" customWidth="1"/>
    <col min="8" max="8" width="2.7109375" style="31" customWidth="1"/>
    <col min="9" max="9" width="8.85546875" style="2" customWidth="1"/>
    <col min="10" max="10" width="4.42578125" style="31" customWidth="1"/>
    <col min="11" max="11" width="1.7109375" style="26" customWidth="1"/>
    <col min="12" max="12" width="4.42578125" style="31" customWidth="1"/>
    <col min="13" max="13" width="2.7109375" style="31" customWidth="1"/>
    <col min="14" max="14" width="8.85546875" style="2" customWidth="1"/>
    <col min="15" max="15" width="4.42578125" style="31" customWidth="1"/>
    <col min="16" max="16" width="1.7109375" style="26" customWidth="1"/>
    <col min="17" max="17" width="4.42578125" style="31" customWidth="1"/>
    <col min="18" max="18" width="2.7109375" style="31" customWidth="1"/>
    <col min="19" max="19" width="8.85546875" style="2" customWidth="1"/>
    <col min="20" max="20" width="4.42578125" style="31" customWidth="1"/>
    <col min="21" max="21" width="1.7109375" style="22" customWidth="1"/>
    <col min="22" max="22" width="8.85546875" style="2"/>
    <col min="23" max="23" width="13.42578125" style="2" customWidth="1"/>
    <col min="24" max="16384" width="8.85546875" style="2"/>
  </cols>
  <sheetData>
    <row r="1" spans="1:21" ht="9" customHeight="1" x14ac:dyDescent="0.2">
      <c r="B1" s="94"/>
      <c r="C1" s="95"/>
      <c r="D1" s="96" t="s">
        <v>192</v>
      </c>
      <c r="E1" s="97"/>
      <c r="G1" s="78"/>
      <c r="H1" s="79"/>
      <c r="I1" s="80" t="s">
        <v>83</v>
      </c>
      <c r="J1" s="81"/>
      <c r="L1" s="99"/>
      <c r="M1" s="101"/>
      <c r="N1" s="101" t="s">
        <v>84</v>
      </c>
      <c r="O1" s="102"/>
      <c r="Q1" s="105"/>
      <c r="R1" s="107"/>
      <c r="S1" s="107" t="s">
        <v>85</v>
      </c>
      <c r="T1" s="108"/>
    </row>
    <row r="2" spans="1:21" s="31" customFormat="1" ht="18" customHeight="1" x14ac:dyDescent="0.2">
      <c r="A2" s="26"/>
      <c r="B2" s="98" t="s">
        <v>130</v>
      </c>
      <c r="C2" s="63" t="s">
        <v>132</v>
      </c>
      <c r="D2" s="63" t="s">
        <v>0</v>
      </c>
      <c r="E2" s="63" t="s">
        <v>126</v>
      </c>
      <c r="F2" s="26"/>
      <c r="G2" s="82" t="s">
        <v>130</v>
      </c>
      <c r="H2" s="27" t="s">
        <v>132</v>
      </c>
      <c r="I2" s="27" t="s">
        <v>0</v>
      </c>
      <c r="J2" s="27" t="s">
        <v>126</v>
      </c>
      <c r="K2" s="28"/>
      <c r="L2" s="141" t="s">
        <v>130</v>
      </c>
      <c r="M2" s="29"/>
      <c r="N2" s="29" t="s">
        <v>0</v>
      </c>
      <c r="O2" s="29" t="s">
        <v>126</v>
      </c>
      <c r="P2" s="28"/>
      <c r="Q2" s="30" t="s">
        <v>130</v>
      </c>
      <c r="R2" s="30"/>
      <c r="S2" s="30" t="s">
        <v>0</v>
      </c>
      <c r="T2" s="30" t="s">
        <v>126</v>
      </c>
      <c r="U2" s="26"/>
    </row>
    <row r="3" spans="1:21" ht="11.25" customHeight="1" x14ac:dyDescent="0.2">
      <c r="B3" s="74">
        <v>12</v>
      </c>
      <c r="C3" s="167"/>
      <c r="D3" s="168"/>
      <c r="E3" s="169"/>
      <c r="G3" s="74">
        <v>12</v>
      </c>
      <c r="H3" s="167"/>
      <c r="I3" s="168"/>
      <c r="J3" s="169"/>
      <c r="K3" s="170"/>
      <c r="L3" s="74">
        <v>12</v>
      </c>
      <c r="M3" s="168"/>
      <c r="N3" s="168"/>
      <c r="O3" s="169"/>
      <c r="P3" s="170"/>
      <c r="Q3" s="74">
        <v>12</v>
      </c>
      <c r="R3" s="168"/>
      <c r="S3" s="34"/>
      <c r="T3" s="83"/>
    </row>
    <row r="4" spans="1:21" ht="11.25" customHeight="1" x14ac:dyDescent="0.2">
      <c r="B4" s="143">
        <v>11</v>
      </c>
      <c r="C4" s="144"/>
      <c r="D4" s="145"/>
      <c r="E4" s="146"/>
      <c r="G4" s="143">
        <v>11</v>
      </c>
      <c r="H4" s="144"/>
      <c r="I4" s="145"/>
      <c r="J4" s="146"/>
      <c r="L4" s="143">
        <v>11</v>
      </c>
      <c r="M4" s="144"/>
      <c r="N4" s="145"/>
      <c r="O4" s="146"/>
      <c r="Q4" s="143">
        <v>11</v>
      </c>
      <c r="R4" s="144"/>
      <c r="S4" s="145"/>
      <c r="T4" s="146"/>
    </row>
    <row r="5" spans="1:21" ht="11.25" customHeight="1" x14ac:dyDescent="0.2">
      <c r="B5" s="122"/>
      <c r="C5" s="62"/>
      <c r="D5" s="173"/>
      <c r="E5" s="89"/>
      <c r="G5" s="122"/>
      <c r="H5" s="62" t="s">
        <v>101</v>
      </c>
      <c r="I5" s="61" t="s">
        <v>34</v>
      </c>
      <c r="J5" s="89" t="s">
        <v>67</v>
      </c>
      <c r="L5" s="122"/>
      <c r="M5" s="56" t="s">
        <v>107</v>
      </c>
      <c r="N5" s="35" t="s">
        <v>8</v>
      </c>
      <c r="O5" s="59" t="s">
        <v>73</v>
      </c>
      <c r="Q5" s="122"/>
      <c r="R5" s="56" t="s">
        <v>107</v>
      </c>
      <c r="S5" s="35" t="s">
        <v>15</v>
      </c>
      <c r="T5" s="59" t="s">
        <v>70</v>
      </c>
    </row>
    <row r="6" spans="1:21" ht="11.25" customHeight="1" x14ac:dyDescent="0.2">
      <c r="B6" s="122"/>
      <c r="C6" s="62"/>
      <c r="D6" s="173"/>
      <c r="E6" s="89"/>
      <c r="G6" s="122"/>
      <c r="H6" s="62"/>
      <c r="I6" s="61"/>
      <c r="J6" s="89"/>
      <c r="L6" s="122"/>
      <c r="M6" s="56" t="s">
        <v>101</v>
      </c>
      <c r="N6" s="36" t="s">
        <v>47</v>
      </c>
      <c r="O6" s="59" t="s">
        <v>77</v>
      </c>
      <c r="Q6" s="122"/>
      <c r="R6" s="56" t="s">
        <v>101</v>
      </c>
      <c r="S6" s="36" t="s">
        <v>117</v>
      </c>
      <c r="T6" s="59" t="s">
        <v>64</v>
      </c>
    </row>
    <row r="7" spans="1:21" ht="11.25" customHeight="1" x14ac:dyDescent="0.2">
      <c r="B7" s="147"/>
      <c r="C7" s="60"/>
      <c r="D7" s="148"/>
      <c r="E7" s="149"/>
      <c r="G7" s="147"/>
      <c r="H7" s="60"/>
      <c r="I7" s="148"/>
      <c r="J7" s="149"/>
      <c r="L7" s="147"/>
      <c r="M7" s="60"/>
      <c r="N7" s="148"/>
      <c r="O7" s="149"/>
      <c r="Q7" s="147"/>
      <c r="R7" s="60"/>
      <c r="S7" s="148"/>
      <c r="T7" s="149"/>
    </row>
    <row r="8" spans="1:21" ht="11.25" customHeight="1" x14ac:dyDescent="0.2">
      <c r="B8" s="122">
        <v>10</v>
      </c>
      <c r="C8" s="155"/>
      <c r="D8" s="40"/>
      <c r="E8" s="142"/>
      <c r="G8" s="122">
        <v>10</v>
      </c>
      <c r="H8" s="155"/>
      <c r="I8" s="40"/>
      <c r="J8" s="142"/>
      <c r="L8" s="122">
        <v>10</v>
      </c>
      <c r="M8" s="155"/>
      <c r="N8" s="40"/>
      <c r="O8" s="142"/>
      <c r="Q8" s="122">
        <v>10</v>
      </c>
      <c r="R8" s="155"/>
      <c r="S8" s="40"/>
      <c r="T8" s="142"/>
    </row>
    <row r="9" spans="1:21" ht="11.25" customHeight="1" x14ac:dyDescent="0.2">
      <c r="B9" s="122"/>
      <c r="C9" s="155"/>
      <c r="D9" s="40"/>
      <c r="E9" s="142"/>
      <c r="G9" s="122"/>
      <c r="H9" s="156" t="s">
        <v>107</v>
      </c>
      <c r="I9" s="157" t="s">
        <v>2</v>
      </c>
      <c r="J9" s="156" t="s">
        <v>65</v>
      </c>
      <c r="L9" s="122"/>
      <c r="M9" s="156" t="s">
        <v>101</v>
      </c>
      <c r="N9" s="157" t="s">
        <v>59</v>
      </c>
      <c r="O9" s="156" t="s">
        <v>78</v>
      </c>
      <c r="Q9" s="122"/>
      <c r="R9" s="156" t="s">
        <v>101</v>
      </c>
      <c r="S9" s="157" t="s">
        <v>116</v>
      </c>
      <c r="T9" s="156" t="s">
        <v>65</v>
      </c>
    </row>
    <row r="10" spans="1:21" ht="11.25" customHeight="1" x14ac:dyDescent="0.2">
      <c r="B10" s="122"/>
      <c r="C10" s="155"/>
      <c r="D10" s="40"/>
      <c r="E10" s="142"/>
      <c r="G10" s="122"/>
      <c r="H10" s="155"/>
      <c r="I10" s="40"/>
      <c r="J10" s="142"/>
      <c r="L10" s="147"/>
      <c r="M10" s="161"/>
      <c r="N10" s="162"/>
      <c r="O10" s="163"/>
      <c r="Q10" s="147"/>
      <c r="R10" s="161"/>
      <c r="S10" s="162"/>
      <c r="T10" s="163"/>
    </row>
    <row r="11" spans="1:21" ht="11.25" customHeight="1" x14ac:dyDescent="0.2">
      <c r="B11" s="143">
        <v>9</v>
      </c>
      <c r="C11" s="144"/>
      <c r="D11" s="145"/>
      <c r="E11" s="146"/>
      <c r="G11" s="143">
        <v>9</v>
      </c>
      <c r="H11" s="144"/>
      <c r="I11" s="145"/>
      <c r="J11" s="146"/>
      <c r="L11" s="143">
        <v>9</v>
      </c>
      <c r="M11" s="39"/>
      <c r="N11" s="40"/>
      <c r="O11" s="142"/>
      <c r="Q11" s="143">
        <v>9</v>
      </c>
      <c r="R11" s="39"/>
      <c r="S11" s="40"/>
      <c r="T11" s="142"/>
    </row>
    <row r="12" spans="1:21" ht="11.25" customHeight="1" x14ac:dyDescent="0.2">
      <c r="B12" s="122"/>
      <c r="C12" s="59" t="s">
        <v>107</v>
      </c>
      <c r="D12" s="35" t="s">
        <v>4</v>
      </c>
      <c r="E12" s="59" t="s">
        <v>82</v>
      </c>
      <c r="G12" s="122"/>
      <c r="H12" s="59" t="s">
        <v>107</v>
      </c>
      <c r="I12" s="35" t="s">
        <v>1</v>
      </c>
      <c r="J12" s="59" t="s">
        <v>71</v>
      </c>
      <c r="L12" s="122"/>
      <c r="M12" s="39"/>
      <c r="N12" s="40"/>
      <c r="O12" s="142"/>
      <c r="Q12" s="122"/>
      <c r="R12" s="39"/>
      <c r="S12" s="40"/>
      <c r="T12" s="142"/>
    </row>
    <row r="13" spans="1:21" ht="11.25" customHeight="1" x14ac:dyDescent="0.2">
      <c r="B13" s="122"/>
      <c r="C13" s="59" t="s">
        <v>101</v>
      </c>
      <c r="D13" s="43" t="s">
        <v>774</v>
      </c>
      <c r="E13" s="140" t="s">
        <v>67</v>
      </c>
      <c r="G13" s="122"/>
      <c r="H13" s="56"/>
      <c r="I13" s="38"/>
      <c r="J13" s="140"/>
      <c r="L13" s="122"/>
      <c r="M13" s="39"/>
      <c r="N13" s="40"/>
      <c r="O13" s="142"/>
      <c r="Q13" s="122"/>
      <c r="R13" s="39"/>
      <c r="S13" s="40"/>
      <c r="T13" s="142"/>
    </row>
    <row r="14" spans="1:21" ht="11.25" customHeight="1" x14ac:dyDescent="0.2">
      <c r="B14" s="147"/>
      <c r="C14" s="60"/>
      <c r="D14" s="148"/>
      <c r="E14" s="149"/>
      <c r="G14" s="147"/>
      <c r="H14" s="60"/>
      <c r="I14" s="148"/>
      <c r="J14" s="149"/>
      <c r="L14" s="147"/>
      <c r="M14" s="39"/>
      <c r="N14" s="40"/>
      <c r="O14" s="142"/>
      <c r="Q14" s="147"/>
      <c r="R14" s="39"/>
      <c r="S14" s="40"/>
      <c r="T14" s="142"/>
    </row>
    <row r="15" spans="1:21" ht="11.25" customHeight="1" x14ac:dyDescent="0.2">
      <c r="B15" s="122">
        <v>8</v>
      </c>
      <c r="C15" s="155"/>
      <c r="D15" s="40"/>
      <c r="E15" s="142"/>
      <c r="G15" s="122">
        <v>8</v>
      </c>
      <c r="H15" s="155"/>
      <c r="I15" s="40"/>
      <c r="J15" s="142"/>
      <c r="L15" s="143">
        <v>8</v>
      </c>
      <c r="M15" s="158"/>
      <c r="N15" s="159"/>
      <c r="O15" s="160"/>
      <c r="Q15" s="143">
        <v>8</v>
      </c>
      <c r="R15" s="158"/>
      <c r="S15" s="159"/>
      <c r="T15" s="160"/>
    </row>
    <row r="16" spans="1:21" ht="11.25" customHeight="1" x14ac:dyDescent="0.2">
      <c r="B16" s="122"/>
      <c r="C16" s="156" t="s">
        <v>107</v>
      </c>
      <c r="D16" s="157" t="s">
        <v>772</v>
      </c>
      <c r="E16" s="156" t="s">
        <v>757</v>
      </c>
      <c r="G16" s="122"/>
      <c r="H16" s="156" t="s">
        <v>107</v>
      </c>
      <c r="I16" s="157" t="s">
        <v>4</v>
      </c>
      <c r="J16" s="156" t="s">
        <v>82</v>
      </c>
      <c r="L16" s="122"/>
      <c r="M16" s="156" t="s">
        <v>101</v>
      </c>
      <c r="N16" s="157" t="s">
        <v>45</v>
      </c>
      <c r="O16" s="156" t="s">
        <v>64</v>
      </c>
      <c r="Q16" s="122"/>
      <c r="R16" s="156" t="s">
        <v>107</v>
      </c>
      <c r="S16" s="157" t="s">
        <v>13</v>
      </c>
      <c r="T16" s="156" t="s">
        <v>68</v>
      </c>
    </row>
    <row r="17" spans="2:25" ht="11.25" customHeight="1" x14ac:dyDescent="0.2">
      <c r="B17" s="122"/>
      <c r="C17" s="155"/>
      <c r="D17" s="40"/>
      <c r="E17" s="142"/>
      <c r="G17" s="122"/>
      <c r="H17" s="155"/>
      <c r="I17" s="40"/>
      <c r="J17" s="142"/>
      <c r="L17" s="147"/>
      <c r="M17" s="161"/>
      <c r="N17" s="162"/>
      <c r="O17" s="163"/>
      <c r="Q17" s="122"/>
      <c r="R17" s="155"/>
      <c r="S17" s="40"/>
      <c r="T17" s="142"/>
    </row>
    <row r="18" spans="2:25" ht="11.25" customHeight="1" x14ac:dyDescent="0.2">
      <c r="B18" s="150">
        <v>7</v>
      </c>
      <c r="C18" s="144"/>
      <c r="D18" s="145"/>
      <c r="E18" s="146"/>
      <c r="G18" s="150">
        <v>7</v>
      </c>
      <c r="H18" s="144"/>
      <c r="I18" s="145"/>
      <c r="J18" s="146"/>
      <c r="L18" s="111">
        <v>7</v>
      </c>
      <c r="M18" s="56"/>
      <c r="N18" s="38"/>
      <c r="O18" s="140"/>
      <c r="Q18" s="150">
        <v>7</v>
      </c>
      <c r="R18" s="144"/>
      <c r="S18" s="145"/>
      <c r="T18" s="146"/>
    </row>
    <row r="19" spans="2:25" ht="11.25" customHeight="1" x14ac:dyDescent="0.2">
      <c r="B19" s="111"/>
      <c r="C19" s="41"/>
      <c r="D19" s="38"/>
      <c r="E19" s="140"/>
      <c r="G19" s="111"/>
      <c r="H19" s="56" t="s">
        <v>107</v>
      </c>
      <c r="I19" s="36" t="s">
        <v>15</v>
      </c>
      <c r="J19" s="59" t="s">
        <v>70</v>
      </c>
      <c r="L19" s="111"/>
      <c r="M19" s="41"/>
      <c r="N19" s="38"/>
      <c r="O19" s="140"/>
      <c r="Q19" s="111"/>
      <c r="R19" s="41"/>
      <c r="S19" s="38"/>
      <c r="T19" s="140"/>
    </row>
    <row r="20" spans="2:25" ht="11.25" customHeight="1" x14ac:dyDescent="0.2">
      <c r="B20" s="111"/>
      <c r="C20" s="41"/>
      <c r="D20" s="38"/>
      <c r="E20" s="140"/>
      <c r="G20" s="111"/>
      <c r="H20" s="56" t="s">
        <v>107</v>
      </c>
      <c r="I20" s="36" t="s">
        <v>11</v>
      </c>
      <c r="J20" s="59" t="s">
        <v>72</v>
      </c>
      <c r="L20" s="111"/>
      <c r="M20" s="41"/>
      <c r="N20" s="38"/>
      <c r="O20" s="140"/>
      <c r="Q20" s="111"/>
      <c r="R20" s="42" t="s">
        <v>107</v>
      </c>
      <c r="S20" s="43" t="s">
        <v>48</v>
      </c>
      <c r="T20" s="140" t="s">
        <v>76</v>
      </c>
    </row>
    <row r="21" spans="2:25" ht="11.25" customHeight="1" x14ac:dyDescent="0.2">
      <c r="B21" s="111"/>
      <c r="C21" s="41"/>
      <c r="D21" s="38"/>
      <c r="E21" s="140"/>
      <c r="G21" s="111"/>
      <c r="H21" s="41" t="s">
        <v>107</v>
      </c>
      <c r="I21" s="36" t="s">
        <v>5</v>
      </c>
      <c r="J21" s="59" t="s">
        <v>80</v>
      </c>
      <c r="L21" s="111"/>
      <c r="M21" s="41"/>
      <c r="N21" s="38"/>
      <c r="O21" s="140"/>
      <c r="Q21" s="111"/>
      <c r="R21" s="42" t="s">
        <v>107</v>
      </c>
      <c r="S21" s="43" t="s">
        <v>30</v>
      </c>
      <c r="T21" s="140" t="s">
        <v>77</v>
      </c>
    </row>
    <row r="22" spans="2:25" ht="11.25" customHeight="1" x14ac:dyDescent="0.2">
      <c r="B22" s="111"/>
      <c r="C22" s="41" t="s">
        <v>107</v>
      </c>
      <c r="D22" s="35" t="s">
        <v>1</v>
      </c>
      <c r="E22" s="140" t="s">
        <v>71</v>
      </c>
      <c r="G22" s="111"/>
      <c r="H22" s="41" t="s">
        <v>107</v>
      </c>
      <c r="I22" s="36" t="s">
        <v>12</v>
      </c>
      <c r="J22" s="59" t="s">
        <v>72</v>
      </c>
      <c r="L22" s="111"/>
      <c r="M22" s="41" t="s">
        <v>101</v>
      </c>
      <c r="N22" s="36" t="s">
        <v>50</v>
      </c>
      <c r="O22" s="59" t="s">
        <v>73</v>
      </c>
      <c r="Q22" s="111"/>
      <c r="R22" s="42" t="s">
        <v>107</v>
      </c>
      <c r="S22" s="43" t="s">
        <v>111</v>
      </c>
      <c r="T22" s="140" t="s">
        <v>86</v>
      </c>
    </row>
    <row r="23" spans="2:25" ht="11.25" customHeight="1" x14ac:dyDescent="0.2">
      <c r="B23" s="111"/>
      <c r="C23" s="41" t="s">
        <v>102</v>
      </c>
      <c r="D23" s="36" t="s">
        <v>775</v>
      </c>
      <c r="E23" s="59" t="s">
        <v>73</v>
      </c>
      <c r="G23" s="111"/>
      <c r="H23" s="41" t="s">
        <v>101</v>
      </c>
      <c r="I23" s="36" t="s">
        <v>45</v>
      </c>
      <c r="J23" s="59" t="s">
        <v>69</v>
      </c>
      <c r="L23" s="111"/>
      <c r="M23" s="41"/>
      <c r="N23" s="38"/>
      <c r="O23" s="140"/>
      <c r="Q23" s="111"/>
      <c r="R23" s="42" t="s">
        <v>101</v>
      </c>
      <c r="S23" s="43" t="s">
        <v>115</v>
      </c>
      <c r="T23" s="140" t="s">
        <v>69</v>
      </c>
    </row>
    <row r="24" spans="2:25" ht="11.25" customHeight="1" x14ac:dyDescent="0.2">
      <c r="B24" s="111"/>
      <c r="C24" s="41"/>
      <c r="D24" s="38"/>
      <c r="E24" s="140"/>
      <c r="G24" s="111"/>
      <c r="H24" s="41" t="s">
        <v>101</v>
      </c>
      <c r="I24" s="36" t="s">
        <v>47</v>
      </c>
      <c r="J24" s="59" t="s">
        <v>77</v>
      </c>
      <c r="L24" s="111"/>
      <c r="M24" s="41"/>
      <c r="N24" s="38"/>
      <c r="O24" s="140"/>
      <c r="Q24" s="111"/>
      <c r="R24" s="42" t="s">
        <v>101</v>
      </c>
      <c r="S24" s="43" t="s">
        <v>34</v>
      </c>
      <c r="T24" s="140" t="s">
        <v>67</v>
      </c>
    </row>
    <row r="25" spans="2:25" ht="11.25" customHeight="1" x14ac:dyDescent="0.2">
      <c r="B25" s="111"/>
      <c r="C25" s="41"/>
      <c r="D25" s="38"/>
      <c r="E25" s="140"/>
      <c r="G25" s="111"/>
      <c r="H25" s="41" t="s">
        <v>101</v>
      </c>
      <c r="I25" s="36" t="s">
        <v>53</v>
      </c>
      <c r="J25" s="59" t="s">
        <v>65</v>
      </c>
      <c r="L25" s="111"/>
      <c r="M25" s="41"/>
      <c r="N25" s="38"/>
      <c r="O25" s="140"/>
      <c r="Q25" s="111"/>
      <c r="R25" s="41"/>
      <c r="S25" s="38"/>
      <c r="T25" s="140"/>
    </row>
    <row r="26" spans="2:25" ht="11.25" customHeight="1" x14ac:dyDescent="0.2">
      <c r="B26" s="151"/>
      <c r="C26" s="91"/>
      <c r="D26" s="148"/>
      <c r="E26" s="149"/>
      <c r="G26" s="151"/>
      <c r="H26" s="91"/>
      <c r="I26" s="148"/>
      <c r="J26" s="149"/>
      <c r="L26" s="111"/>
      <c r="M26" s="41"/>
      <c r="N26" s="38"/>
      <c r="O26" s="140"/>
      <c r="Q26" s="151"/>
      <c r="R26" s="91"/>
      <c r="S26" s="148"/>
      <c r="T26" s="149"/>
    </row>
    <row r="27" spans="2:25" ht="11.25" customHeight="1" x14ac:dyDescent="0.2">
      <c r="B27" s="111">
        <v>6</v>
      </c>
      <c r="C27" s="155"/>
      <c r="D27" s="40"/>
      <c r="E27" s="142"/>
      <c r="G27" s="111">
        <v>6</v>
      </c>
      <c r="H27" s="155"/>
      <c r="I27" s="40"/>
      <c r="J27" s="142"/>
      <c r="L27" s="150">
        <v>6</v>
      </c>
      <c r="M27" s="158"/>
      <c r="N27" s="159"/>
      <c r="O27" s="160"/>
      <c r="Q27" s="111">
        <v>6</v>
      </c>
      <c r="R27" s="155"/>
      <c r="S27" s="40"/>
      <c r="T27" s="142"/>
    </row>
    <row r="28" spans="2:25" ht="11.25" customHeight="1" x14ac:dyDescent="0.2">
      <c r="B28" s="111"/>
      <c r="C28" s="103"/>
      <c r="D28" s="40"/>
      <c r="E28" s="142"/>
      <c r="G28" s="111"/>
      <c r="H28" s="103"/>
      <c r="I28" s="40"/>
      <c r="J28" s="142"/>
      <c r="L28" s="111"/>
      <c r="M28" s="103"/>
      <c r="N28" s="40"/>
      <c r="O28" s="142"/>
      <c r="Q28" s="111"/>
      <c r="R28" s="165" t="s">
        <v>107</v>
      </c>
      <c r="S28" s="166" t="s">
        <v>106</v>
      </c>
      <c r="T28" s="142" t="s">
        <v>66</v>
      </c>
    </row>
    <row r="29" spans="2:25" ht="11.25" customHeight="1" x14ac:dyDescent="0.2">
      <c r="B29" s="111"/>
      <c r="C29" s="165" t="s">
        <v>107</v>
      </c>
      <c r="D29" s="166" t="s">
        <v>769</v>
      </c>
      <c r="E29" s="142" t="s">
        <v>73</v>
      </c>
      <c r="G29" s="111"/>
      <c r="H29" s="103"/>
      <c r="I29" s="40"/>
      <c r="J29" s="142"/>
      <c r="L29" s="111"/>
      <c r="M29" s="103"/>
      <c r="N29" s="40"/>
      <c r="O29" s="142"/>
      <c r="Q29" s="111"/>
      <c r="R29" s="165" t="s">
        <v>107</v>
      </c>
      <c r="S29" s="166" t="s">
        <v>2</v>
      </c>
      <c r="T29" s="142" t="s">
        <v>65</v>
      </c>
    </row>
    <row r="30" spans="2:25" ht="11.25" customHeight="1" x14ac:dyDescent="0.2">
      <c r="B30" s="111"/>
      <c r="C30" s="156" t="s">
        <v>107</v>
      </c>
      <c r="D30" s="166" t="s">
        <v>776</v>
      </c>
      <c r="E30" s="142" t="s">
        <v>66</v>
      </c>
      <c r="G30" s="111"/>
      <c r="H30" s="155" t="s">
        <v>107</v>
      </c>
      <c r="I30" s="164" t="s">
        <v>9</v>
      </c>
      <c r="J30" s="156" t="s">
        <v>73</v>
      </c>
      <c r="L30" s="111"/>
      <c r="M30" s="155" t="s">
        <v>107</v>
      </c>
      <c r="N30" s="164" t="s">
        <v>5</v>
      </c>
      <c r="O30" s="156" t="s">
        <v>80</v>
      </c>
      <c r="Q30" s="111"/>
      <c r="R30" s="156" t="s">
        <v>107</v>
      </c>
      <c r="S30" s="166" t="s">
        <v>28</v>
      </c>
      <c r="T30" s="142" t="s">
        <v>68</v>
      </c>
    </row>
    <row r="31" spans="2:25" ht="11.25" customHeight="1" x14ac:dyDescent="0.2">
      <c r="B31" s="111"/>
      <c r="C31" s="156" t="s">
        <v>107</v>
      </c>
      <c r="D31" s="166" t="s">
        <v>22</v>
      </c>
      <c r="E31" s="142" t="s">
        <v>75</v>
      </c>
      <c r="G31" s="111"/>
      <c r="H31" s="155" t="s">
        <v>107</v>
      </c>
      <c r="I31" s="164" t="s">
        <v>3</v>
      </c>
      <c r="J31" s="156" t="s">
        <v>71</v>
      </c>
      <c r="L31" s="111"/>
      <c r="M31" s="155" t="s">
        <v>107</v>
      </c>
      <c r="N31" s="164" t="s">
        <v>27</v>
      </c>
      <c r="O31" s="156" t="s">
        <v>67</v>
      </c>
      <c r="Q31" s="111"/>
      <c r="R31" s="156" t="s">
        <v>107</v>
      </c>
      <c r="S31" s="166" t="s">
        <v>108</v>
      </c>
      <c r="T31" s="142" t="s">
        <v>66</v>
      </c>
    </row>
    <row r="32" spans="2:25" s="22" customFormat="1" ht="11.25" customHeight="1" x14ac:dyDescent="0.2">
      <c r="B32" s="111"/>
      <c r="C32" s="165" t="s">
        <v>107</v>
      </c>
      <c r="D32" s="166" t="s">
        <v>773</v>
      </c>
      <c r="E32" s="142" t="s">
        <v>777</v>
      </c>
      <c r="G32" s="111"/>
      <c r="H32" s="103" t="s">
        <v>107</v>
      </c>
      <c r="I32" s="164" t="s">
        <v>8</v>
      </c>
      <c r="J32" s="156" t="s">
        <v>73</v>
      </c>
      <c r="K32" s="26"/>
      <c r="L32" s="111"/>
      <c r="M32" s="103" t="s">
        <v>101</v>
      </c>
      <c r="N32" s="164" t="s">
        <v>37</v>
      </c>
      <c r="O32" s="156" t="s">
        <v>66</v>
      </c>
      <c r="P32" s="26"/>
      <c r="Q32" s="111"/>
      <c r="R32" s="165" t="s">
        <v>107</v>
      </c>
      <c r="S32" s="166" t="s">
        <v>91</v>
      </c>
      <c r="T32" s="142" t="s">
        <v>86</v>
      </c>
      <c r="X32" s="2"/>
      <c r="Y32" s="2"/>
    </row>
    <row r="33" spans="2:26" s="22" customFormat="1" ht="11.25" customHeight="1" x14ac:dyDescent="0.2">
      <c r="B33" s="111"/>
      <c r="C33" s="165" t="s">
        <v>107</v>
      </c>
      <c r="D33" s="166" t="s">
        <v>186</v>
      </c>
      <c r="E33" s="142" t="s">
        <v>69</v>
      </c>
      <c r="G33" s="111"/>
      <c r="H33" s="103" t="s">
        <v>101</v>
      </c>
      <c r="I33" s="164" t="s">
        <v>40</v>
      </c>
      <c r="J33" s="156" t="s">
        <v>72</v>
      </c>
      <c r="K33" s="26"/>
      <c r="L33" s="111"/>
      <c r="M33" s="103" t="s">
        <v>101</v>
      </c>
      <c r="N33" s="164" t="s">
        <v>116</v>
      </c>
      <c r="O33" s="156" t="s">
        <v>65</v>
      </c>
      <c r="P33" s="26"/>
      <c r="Q33" s="111"/>
      <c r="R33" s="165" t="s">
        <v>101</v>
      </c>
      <c r="S33" s="166" t="s">
        <v>37</v>
      </c>
      <c r="T33" s="142" t="s">
        <v>66</v>
      </c>
      <c r="W33" s="45"/>
      <c r="X33" s="2"/>
      <c r="Y33" s="2"/>
    </row>
    <row r="34" spans="2:26" s="22" customFormat="1" ht="11.25" customHeight="1" x14ac:dyDescent="0.2">
      <c r="B34" s="111"/>
      <c r="C34" s="165" t="s">
        <v>101</v>
      </c>
      <c r="D34" s="166" t="s">
        <v>759</v>
      </c>
      <c r="E34" s="142" t="s">
        <v>65</v>
      </c>
      <c r="G34" s="111"/>
      <c r="H34" s="103" t="s">
        <v>101</v>
      </c>
      <c r="I34" s="164" t="s">
        <v>50</v>
      </c>
      <c r="J34" s="156" t="s">
        <v>73</v>
      </c>
      <c r="K34" s="26"/>
      <c r="L34" s="111"/>
      <c r="M34" s="103" t="s">
        <v>101</v>
      </c>
      <c r="N34" s="164" t="s">
        <v>34</v>
      </c>
      <c r="O34" s="156" t="s">
        <v>67</v>
      </c>
      <c r="P34" s="26"/>
      <c r="Q34" s="111"/>
      <c r="R34" s="165" t="s">
        <v>101</v>
      </c>
      <c r="S34" s="166" t="s">
        <v>119</v>
      </c>
      <c r="T34" s="142" t="s">
        <v>68</v>
      </c>
      <c r="W34" s="45"/>
      <c r="X34" s="2"/>
      <c r="Y34" s="2"/>
    </row>
    <row r="35" spans="2:26" s="22" customFormat="1" ht="11.25" customHeight="1" x14ac:dyDescent="0.2">
      <c r="B35" s="111"/>
      <c r="C35" s="165" t="s">
        <v>101</v>
      </c>
      <c r="D35" s="166" t="s">
        <v>45</v>
      </c>
      <c r="E35" s="142" t="s">
        <v>78</v>
      </c>
      <c r="G35" s="111"/>
      <c r="H35" s="103" t="s">
        <v>102</v>
      </c>
      <c r="I35" s="164" t="s">
        <v>105</v>
      </c>
      <c r="J35" s="156" t="s">
        <v>71</v>
      </c>
      <c r="K35" s="26"/>
      <c r="L35" s="111"/>
      <c r="M35" s="103"/>
      <c r="N35" s="40"/>
      <c r="O35" s="142"/>
      <c r="P35" s="26"/>
      <c r="Q35" s="111"/>
      <c r="R35" s="165" t="s">
        <v>101</v>
      </c>
      <c r="S35" s="166" t="s">
        <v>45</v>
      </c>
      <c r="T35" s="142" t="s">
        <v>64</v>
      </c>
      <c r="W35" s="45"/>
      <c r="X35" s="2"/>
      <c r="Y35" s="2"/>
    </row>
    <row r="36" spans="2:26" s="22" customFormat="1" ht="11.25" customHeight="1" x14ac:dyDescent="0.2">
      <c r="B36" s="111"/>
      <c r="C36" s="165" t="s">
        <v>101</v>
      </c>
      <c r="D36" s="166" t="s">
        <v>778</v>
      </c>
      <c r="E36" s="142" t="s">
        <v>763</v>
      </c>
      <c r="G36" s="111"/>
      <c r="H36" s="103"/>
      <c r="I36" s="40"/>
      <c r="J36" s="142"/>
      <c r="K36" s="26"/>
      <c r="L36" s="111"/>
      <c r="M36" s="103"/>
      <c r="N36" s="40"/>
      <c r="O36" s="142"/>
      <c r="P36" s="26"/>
      <c r="Q36" s="111"/>
      <c r="R36" s="165" t="s">
        <v>102</v>
      </c>
      <c r="S36" s="166" t="s">
        <v>103</v>
      </c>
      <c r="T36" s="142" t="s">
        <v>77</v>
      </c>
      <c r="W36" s="45"/>
      <c r="X36" s="2"/>
      <c r="Y36" s="2"/>
    </row>
    <row r="37" spans="2:26" s="22" customFormat="1" ht="11.25" customHeight="1" x14ac:dyDescent="0.2">
      <c r="B37" s="111"/>
      <c r="C37" s="103"/>
      <c r="D37" s="40"/>
      <c r="E37" s="142"/>
      <c r="G37" s="111"/>
      <c r="H37" s="103"/>
      <c r="I37" s="40"/>
      <c r="J37" s="142"/>
      <c r="K37" s="26"/>
      <c r="L37" s="111"/>
      <c r="M37" s="103"/>
      <c r="N37" s="40"/>
      <c r="O37" s="142"/>
      <c r="P37" s="26"/>
      <c r="Q37" s="111"/>
      <c r="R37" s="165" t="s">
        <v>102</v>
      </c>
      <c r="S37" s="166" t="s">
        <v>104</v>
      </c>
      <c r="T37" s="142" t="s">
        <v>69</v>
      </c>
      <c r="W37" s="45"/>
      <c r="X37" s="2"/>
      <c r="Y37" s="2"/>
    </row>
    <row r="38" spans="2:26" s="22" customFormat="1" ht="11.25" customHeight="1" x14ac:dyDescent="0.2">
      <c r="B38" s="111"/>
      <c r="C38" s="103"/>
      <c r="D38" s="40"/>
      <c r="E38" s="142"/>
      <c r="G38" s="111"/>
      <c r="H38" s="103"/>
      <c r="I38" s="40"/>
      <c r="J38" s="142"/>
      <c r="K38" s="26"/>
      <c r="L38" s="151"/>
      <c r="M38" s="103"/>
      <c r="N38" s="40"/>
      <c r="O38" s="142"/>
      <c r="P38" s="26"/>
      <c r="Q38" s="151"/>
      <c r="R38" s="133"/>
      <c r="S38" s="162"/>
      <c r="T38" s="163"/>
      <c r="W38" s="45"/>
      <c r="X38" s="2"/>
      <c r="Y38" s="2"/>
    </row>
    <row r="39" spans="2:26" s="22" customFormat="1" ht="11.25" customHeight="1" x14ac:dyDescent="0.2">
      <c r="B39" s="152">
        <v>5</v>
      </c>
      <c r="C39" s="153"/>
      <c r="D39" s="145"/>
      <c r="E39" s="146"/>
      <c r="G39" s="152">
        <v>5</v>
      </c>
      <c r="H39" s="153"/>
      <c r="I39" s="145"/>
      <c r="J39" s="146"/>
      <c r="K39" s="26"/>
      <c r="L39" s="171">
        <v>5</v>
      </c>
      <c r="M39" s="153"/>
      <c r="N39" s="145"/>
      <c r="O39" s="146"/>
      <c r="P39" s="26"/>
      <c r="Q39" s="86">
        <v>5</v>
      </c>
      <c r="R39" s="41"/>
      <c r="S39" s="38"/>
      <c r="T39" s="140"/>
      <c r="W39" s="45"/>
      <c r="X39" s="2"/>
      <c r="Y39" s="2"/>
    </row>
    <row r="40" spans="2:26" s="22" customFormat="1" ht="11.25" customHeight="1" x14ac:dyDescent="0.2">
      <c r="B40" s="86"/>
      <c r="C40" s="41" t="s">
        <v>107</v>
      </c>
      <c r="D40" s="35" t="s">
        <v>10</v>
      </c>
      <c r="E40" s="140" t="s">
        <v>68</v>
      </c>
      <c r="G40" s="86"/>
      <c r="H40" s="41"/>
      <c r="I40" s="38"/>
      <c r="J40" s="140"/>
      <c r="K40" s="26"/>
      <c r="L40" s="88"/>
      <c r="M40" s="41"/>
      <c r="N40" s="38"/>
      <c r="O40" s="140"/>
      <c r="P40" s="26"/>
      <c r="Q40" s="86"/>
      <c r="R40" s="41"/>
      <c r="S40" s="38"/>
      <c r="T40" s="140"/>
      <c r="W40" s="45"/>
      <c r="X40" s="2"/>
      <c r="Y40" s="2"/>
    </row>
    <row r="41" spans="2:26" s="22" customFormat="1" ht="11.25" customHeight="1" x14ac:dyDescent="0.2">
      <c r="B41" s="86"/>
      <c r="C41" s="41" t="s">
        <v>107</v>
      </c>
      <c r="D41" s="35" t="s">
        <v>771</v>
      </c>
      <c r="E41" s="140" t="s">
        <v>67</v>
      </c>
      <c r="G41" s="86"/>
      <c r="H41" s="41"/>
      <c r="I41" s="38"/>
      <c r="J41" s="140"/>
      <c r="K41" s="26"/>
      <c r="L41" s="88"/>
      <c r="M41" s="41" t="s">
        <v>107</v>
      </c>
      <c r="N41" s="36" t="s">
        <v>12</v>
      </c>
      <c r="O41" s="59" t="s">
        <v>72</v>
      </c>
      <c r="P41" s="26"/>
      <c r="Q41" s="86"/>
      <c r="R41" s="41"/>
      <c r="S41" s="38"/>
      <c r="T41" s="140"/>
      <c r="W41" s="45"/>
      <c r="X41" s="2"/>
      <c r="Y41" s="2"/>
    </row>
    <row r="42" spans="2:26" s="22" customFormat="1" ht="11.25" customHeight="1" x14ac:dyDescent="0.2">
      <c r="B42" s="86"/>
      <c r="C42" s="56" t="s">
        <v>107</v>
      </c>
      <c r="D42" s="35" t="s">
        <v>7</v>
      </c>
      <c r="E42" s="140" t="s">
        <v>67</v>
      </c>
      <c r="G42" s="86"/>
      <c r="H42" s="56" t="s">
        <v>107</v>
      </c>
      <c r="I42" s="36" t="s">
        <v>10</v>
      </c>
      <c r="J42" s="59" t="s">
        <v>68</v>
      </c>
      <c r="K42" s="26"/>
      <c r="L42" s="88"/>
      <c r="M42" s="56" t="s">
        <v>107</v>
      </c>
      <c r="N42" s="36" t="s">
        <v>100</v>
      </c>
      <c r="O42" s="59" t="s">
        <v>75</v>
      </c>
      <c r="P42" s="26"/>
      <c r="Q42" s="86"/>
      <c r="R42" s="41"/>
      <c r="S42" s="38"/>
      <c r="T42" s="140"/>
      <c r="W42" s="2"/>
      <c r="X42" s="2"/>
      <c r="Y42" s="2"/>
      <c r="Z42" s="2"/>
    </row>
    <row r="43" spans="2:26" s="22" customFormat="1" ht="11.25" customHeight="1" x14ac:dyDescent="0.2">
      <c r="B43" s="86"/>
      <c r="C43" s="56" t="s">
        <v>107</v>
      </c>
      <c r="D43" s="35" t="s">
        <v>19</v>
      </c>
      <c r="E43" s="140" t="s">
        <v>78</v>
      </c>
      <c r="G43" s="86"/>
      <c r="H43" s="56" t="s">
        <v>107</v>
      </c>
      <c r="I43" s="36" t="s">
        <v>21</v>
      </c>
      <c r="J43" s="59" t="s">
        <v>72</v>
      </c>
      <c r="K43" s="26"/>
      <c r="L43" s="88"/>
      <c r="M43" s="56" t="s">
        <v>107</v>
      </c>
      <c r="N43" s="36" t="s">
        <v>26</v>
      </c>
      <c r="O43" s="59" t="s">
        <v>67</v>
      </c>
      <c r="P43" s="26"/>
      <c r="Q43" s="86"/>
      <c r="R43" s="41"/>
      <c r="S43" s="38"/>
      <c r="T43" s="140"/>
      <c r="W43" s="2"/>
      <c r="X43" s="2"/>
      <c r="Y43" s="2"/>
      <c r="Z43" s="2"/>
    </row>
    <row r="44" spans="2:26" s="22" customFormat="1" ht="11.25" customHeight="1" x14ac:dyDescent="0.2">
      <c r="B44" s="86"/>
      <c r="C44" s="41" t="s">
        <v>107</v>
      </c>
      <c r="D44" s="35" t="s">
        <v>100</v>
      </c>
      <c r="E44" s="140" t="s">
        <v>75</v>
      </c>
      <c r="G44" s="86"/>
      <c r="H44" s="41" t="s">
        <v>107</v>
      </c>
      <c r="I44" s="36" t="s">
        <v>16</v>
      </c>
      <c r="J44" s="59" t="s">
        <v>72</v>
      </c>
      <c r="K44" s="26"/>
      <c r="L44" s="88"/>
      <c r="M44" s="41" t="s">
        <v>107</v>
      </c>
      <c r="N44" s="36" t="s">
        <v>99</v>
      </c>
      <c r="O44" s="59" t="s">
        <v>74</v>
      </c>
      <c r="P44" s="26"/>
      <c r="Q44" s="86"/>
      <c r="R44" s="42" t="s">
        <v>107</v>
      </c>
      <c r="S44" s="35" t="s">
        <v>18</v>
      </c>
      <c r="T44" s="140" t="s">
        <v>73</v>
      </c>
      <c r="W44" s="2"/>
      <c r="X44" s="2"/>
      <c r="Y44" s="2"/>
      <c r="Z44" s="2"/>
    </row>
    <row r="45" spans="2:26" s="22" customFormat="1" ht="11.25" customHeight="1" x14ac:dyDescent="0.2">
      <c r="B45" s="86"/>
      <c r="C45" s="41" t="s">
        <v>107</v>
      </c>
      <c r="D45" s="35" t="s">
        <v>8</v>
      </c>
      <c r="E45" s="140" t="s">
        <v>73</v>
      </c>
      <c r="G45" s="86"/>
      <c r="H45" s="41" t="s">
        <v>107</v>
      </c>
      <c r="I45" s="36" t="s">
        <v>27</v>
      </c>
      <c r="J45" s="59" t="s">
        <v>67</v>
      </c>
      <c r="K45" s="26"/>
      <c r="L45" s="88"/>
      <c r="M45" s="41" t="s">
        <v>107</v>
      </c>
      <c r="N45" s="36" t="s">
        <v>13</v>
      </c>
      <c r="O45" s="59" t="s">
        <v>68</v>
      </c>
      <c r="P45" s="26"/>
      <c r="Q45" s="86"/>
      <c r="R45" s="42" t="s">
        <v>107</v>
      </c>
      <c r="S45" s="35" t="s">
        <v>92</v>
      </c>
      <c r="T45" s="140" t="s">
        <v>70</v>
      </c>
      <c r="W45" s="2"/>
      <c r="X45" s="2"/>
      <c r="Y45" s="2"/>
      <c r="Z45" s="2"/>
    </row>
    <row r="46" spans="2:26" s="22" customFormat="1" ht="11.25" customHeight="1" x14ac:dyDescent="0.2">
      <c r="B46" s="86"/>
      <c r="C46" s="41" t="s">
        <v>101</v>
      </c>
      <c r="D46" s="35" t="s">
        <v>34</v>
      </c>
      <c r="E46" s="140" t="s">
        <v>67</v>
      </c>
      <c r="G46" s="86"/>
      <c r="H46" s="41" t="s">
        <v>107</v>
      </c>
      <c r="I46" s="36" t="s">
        <v>31</v>
      </c>
      <c r="J46" s="59" t="s">
        <v>69</v>
      </c>
      <c r="K46" s="26"/>
      <c r="L46" s="88"/>
      <c r="M46" s="41" t="s">
        <v>107</v>
      </c>
      <c r="N46" s="36" t="s">
        <v>18</v>
      </c>
      <c r="O46" s="59" t="s">
        <v>64</v>
      </c>
      <c r="P46" s="26"/>
      <c r="Q46" s="86"/>
      <c r="R46" s="42" t="s">
        <v>101</v>
      </c>
      <c r="S46" s="35" t="s">
        <v>118</v>
      </c>
      <c r="T46" s="140" t="s">
        <v>86</v>
      </c>
      <c r="W46" s="2"/>
      <c r="X46" s="2"/>
      <c r="Y46" s="2"/>
      <c r="Z46" s="2"/>
    </row>
    <row r="47" spans="2:26" s="22" customFormat="1" ht="11.25" customHeight="1" x14ac:dyDescent="0.2">
      <c r="B47" s="86"/>
      <c r="C47" s="41" t="s">
        <v>101</v>
      </c>
      <c r="D47" s="35" t="s">
        <v>779</v>
      </c>
      <c r="E47" s="140" t="s">
        <v>65</v>
      </c>
      <c r="G47" s="86"/>
      <c r="H47" s="41" t="s">
        <v>107</v>
      </c>
      <c r="I47" s="36" t="s">
        <v>90</v>
      </c>
      <c r="J47" s="59" t="s">
        <v>74</v>
      </c>
      <c r="K47" s="26"/>
      <c r="L47" s="88"/>
      <c r="M47" s="41" t="s">
        <v>107</v>
      </c>
      <c r="N47" s="36" t="s">
        <v>33</v>
      </c>
      <c r="O47" s="59" t="s">
        <v>66</v>
      </c>
      <c r="P47" s="26"/>
      <c r="Q47" s="86"/>
      <c r="R47" s="41"/>
      <c r="S47" s="38"/>
      <c r="T47" s="140"/>
      <c r="W47" s="2"/>
      <c r="X47" s="2"/>
      <c r="Y47" s="2"/>
      <c r="Z47" s="2"/>
    </row>
    <row r="48" spans="2:26" s="22" customFormat="1" ht="11.25" customHeight="1" x14ac:dyDescent="0.2">
      <c r="B48" s="86"/>
      <c r="C48" s="41" t="s">
        <v>101</v>
      </c>
      <c r="D48" s="35" t="s">
        <v>48</v>
      </c>
      <c r="E48" s="140" t="s">
        <v>69</v>
      </c>
      <c r="G48" s="86"/>
      <c r="H48" s="41" t="s">
        <v>101</v>
      </c>
      <c r="I48" s="36" t="s">
        <v>48</v>
      </c>
      <c r="J48" s="59" t="s">
        <v>69</v>
      </c>
      <c r="K48" s="26"/>
      <c r="L48" s="88"/>
      <c r="M48" s="41" t="s">
        <v>101</v>
      </c>
      <c r="N48" s="36" t="s">
        <v>117</v>
      </c>
      <c r="O48" s="59" t="s">
        <v>64</v>
      </c>
      <c r="P48" s="26"/>
      <c r="Q48" s="86"/>
      <c r="R48" s="41"/>
      <c r="S48" s="38"/>
      <c r="T48" s="140"/>
      <c r="W48" s="2"/>
      <c r="X48" s="2"/>
      <c r="Y48" s="2"/>
      <c r="Z48" s="2"/>
    </row>
    <row r="49" spans="2:26" s="22" customFormat="1" ht="11.25" customHeight="1" x14ac:dyDescent="0.2">
      <c r="B49" s="86"/>
      <c r="C49" s="41" t="s">
        <v>101</v>
      </c>
      <c r="D49" s="35" t="s">
        <v>756</v>
      </c>
      <c r="E49" s="140" t="s">
        <v>757</v>
      </c>
      <c r="G49" s="86"/>
      <c r="H49" s="41" t="s">
        <v>101</v>
      </c>
      <c r="I49" s="36" t="s">
        <v>59</v>
      </c>
      <c r="J49" s="59" t="s">
        <v>73</v>
      </c>
      <c r="K49" s="26"/>
      <c r="L49" s="88"/>
      <c r="M49" s="41" t="s">
        <v>101</v>
      </c>
      <c r="N49" s="36" t="s">
        <v>48</v>
      </c>
      <c r="O49" s="59" t="s">
        <v>76</v>
      </c>
      <c r="P49" s="26"/>
      <c r="Q49" s="86"/>
      <c r="R49" s="41"/>
      <c r="S49" s="38"/>
      <c r="T49" s="140"/>
      <c r="W49" s="2"/>
      <c r="X49" s="2"/>
      <c r="Y49" s="2"/>
      <c r="Z49" s="2"/>
    </row>
    <row r="50" spans="2:26" s="22" customFormat="1" ht="11.25" customHeight="1" x14ac:dyDescent="0.2">
      <c r="B50" s="86"/>
      <c r="C50" s="41" t="s">
        <v>101</v>
      </c>
      <c r="D50" s="35" t="s">
        <v>780</v>
      </c>
      <c r="E50" s="140" t="s">
        <v>757</v>
      </c>
      <c r="G50" s="86"/>
      <c r="H50" s="41"/>
      <c r="I50" s="38"/>
      <c r="J50" s="140"/>
      <c r="K50" s="26"/>
      <c r="L50" s="88"/>
      <c r="M50" s="41" t="s">
        <v>101</v>
      </c>
      <c r="N50" s="36" t="s">
        <v>94</v>
      </c>
      <c r="O50" s="59" t="s">
        <v>79</v>
      </c>
      <c r="P50" s="26"/>
      <c r="Q50" s="86"/>
      <c r="R50" s="41"/>
      <c r="S50" s="38"/>
      <c r="T50" s="140"/>
      <c r="W50" s="2"/>
      <c r="X50" s="2"/>
      <c r="Y50" s="2"/>
      <c r="Z50" s="2"/>
    </row>
    <row r="51" spans="2:26" s="22" customFormat="1" ht="11.25" customHeight="1" thickBot="1" x14ac:dyDescent="0.25">
      <c r="B51" s="154"/>
      <c r="C51" s="91"/>
      <c r="D51" s="148"/>
      <c r="E51" s="149"/>
      <c r="G51" s="154"/>
      <c r="H51" s="91"/>
      <c r="I51" s="148"/>
      <c r="J51" s="149"/>
      <c r="K51" s="26"/>
      <c r="L51" s="172"/>
      <c r="M51" s="91"/>
      <c r="N51" s="148"/>
      <c r="O51" s="149"/>
      <c r="P51" s="26"/>
      <c r="Q51" s="87"/>
      <c r="R51" s="44"/>
      <c r="S51" s="37"/>
      <c r="T51" s="139"/>
      <c r="W51" s="2"/>
      <c r="X51" s="2"/>
      <c r="Y51" s="2"/>
      <c r="Z51" s="2"/>
    </row>
    <row r="52" spans="2:26" s="22" customFormat="1" ht="11.25" customHeight="1" x14ac:dyDescent="0.2">
      <c r="B52" s="90" t="s">
        <v>131</v>
      </c>
      <c r="C52" s="91"/>
      <c r="D52" s="127"/>
      <c r="E52" s="93"/>
      <c r="G52" s="90" t="s">
        <v>131</v>
      </c>
      <c r="H52" s="91"/>
      <c r="I52" s="127"/>
      <c r="J52" s="93"/>
      <c r="K52" s="26"/>
      <c r="L52" s="90" t="s">
        <v>131</v>
      </c>
      <c r="M52" s="91"/>
      <c r="N52" s="127"/>
      <c r="O52" s="93"/>
      <c r="P52" s="26"/>
      <c r="Q52" s="123" t="s">
        <v>131</v>
      </c>
      <c r="R52" s="124"/>
      <c r="S52" s="125"/>
      <c r="T52" s="126"/>
      <c r="W52" s="2"/>
      <c r="X52" s="2"/>
      <c r="Y52" s="2"/>
      <c r="Z52" s="2"/>
    </row>
  </sheetData>
  <mergeCells count="34">
    <mergeCell ref="B11:B14"/>
    <mergeCell ref="B15:B17"/>
    <mergeCell ref="B18:B26"/>
    <mergeCell ref="B27:B38"/>
    <mergeCell ref="B39:B51"/>
    <mergeCell ref="B4:B7"/>
    <mergeCell ref="C5:C6"/>
    <mergeCell ref="D5:D6"/>
    <mergeCell ref="E5:E6"/>
    <mergeCell ref="B8:B10"/>
    <mergeCell ref="L39:L51"/>
    <mergeCell ref="Q4:Q7"/>
    <mergeCell ref="Q8:Q10"/>
    <mergeCell ref="Q11:Q14"/>
    <mergeCell ref="Q15:Q17"/>
    <mergeCell ref="Q18:Q26"/>
    <mergeCell ref="Q27:Q38"/>
    <mergeCell ref="Q39:Q51"/>
    <mergeCell ref="L27:L38"/>
    <mergeCell ref="L4:L7"/>
    <mergeCell ref="L11:L14"/>
    <mergeCell ref="L15:L17"/>
    <mergeCell ref="L18:L26"/>
    <mergeCell ref="L8:L10"/>
    <mergeCell ref="G39:G51"/>
    <mergeCell ref="G4:G7"/>
    <mergeCell ref="G18:G26"/>
    <mergeCell ref="G8:G10"/>
    <mergeCell ref="G15:G17"/>
    <mergeCell ref="I5:I6"/>
    <mergeCell ref="J5:J6"/>
    <mergeCell ref="H5:H6"/>
    <mergeCell ref="G27:G38"/>
    <mergeCell ref="G11:G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M18" sqref="A1:M18"/>
    </sheetView>
  </sheetViews>
  <sheetFormatPr defaultColWidth="8.85546875" defaultRowHeight="11.25" customHeight="1" x14ac:dyDescent="0.2"/>
  <cols>
    <col min="1" max="1" width="1.28515625" style="70" customWidth="1"/>
    <col min="2" max="2" width="17.42578125" style="70" customWidth="1"/>
    <col min="3" max="10" width="5" style="70" customWidth="1"/>
    <col min="11" max="11" width="1.28515625" style="70" customWidth="1"/>
    <col min="12" max="12" width="24.28515625" style="67" customWidth="1"/>
    <col min="13" max="13" width="1.28515625" style="227" customWidth="1"/>
    <col min="14" max="16384" width="8.85546875" style="69"/>
  </cols>
  <sheetData>
    <row r="1" spans="1:13" ht="11.25" customHeight="1" thickBot="1" x14ac:dyDescent="0.25">
      <c r="A1" s="227"/>
      <c r="B1" s="228"/>
      <c r="C1" s="227"/>
      <c r="D1" s="227"/>
      <c r="E1" s="227"/>
      <c r="F1" s="227"/>
      <c r="G1" s="227"/>
      <c r="H1" s="227"/>
      <c r="I1" s="227"/>
      <c r="J1" s="227"/>
      <c r="K1" s="227"/>
    </row>
    <row r="2" spans="1:13" ht="11.25" customHeight="1" x14ac:dyDescent="0.2">
      <c r="A2" s="227"/>
      <c r="B2" s="229" t="s">
        <v>133</v>
      </c>
      <c r="C2" s="230" t="s">
        <v>817</v>
      </c>
      <c r="D2" s="231"/>
      <c r="E2" s="230" t="s">
        <v>141</v>
      </c>
      <c r="F2" s="231"/>
      <c r="G2" s="230" t="s">
        <v>134</v>
      </c>
      <c r="H2" s="231"/>
      <c r="I2" s="230" t="s">
        <v>135</v>
      </c>
      <c r="J2" s="232"/>
      <c r="K2" s="227"/>
      <c r="L2" s="68"/>
    </row>
    <row r="3" spans="1:13" ht="11.25" customHeight="1" x14ac:dyDescent="0.2">
      <c r="A3" s="227"/>
      <c r="B3" s="233"/>
      <c r="C3" s="68"/>
      <c r="D3" s="68"/>
      <c r="E3" s="68"/>
      <c r="F3" s="68"/>
      <c r="G3" s="68"/>
      <c r="H3" s="68"/>
      <c r="I3" s="68"/>
      <c r="J3" s="71"/>
      <c r="K3" s="227"/>
    </row>
    <row r="4" spans="1:13" ht="11.25" customHeight="1" x14ac:dyDescent="0.2">
      <c r="A4" s="227"/>
      <c r="B4" s="234" t="s">
        <v>136</v>
      </c>
      <c r="C4" s="235">
        <v>1035</v>
      </c>
      <c r="D4" s="236"/>
      <c r="E4" s="235">
        <v>1003</v>
      </c>
      <c r="F4" s="236"/>
      <c r="G4" s="237">
        <v>972</v>
      </c>
      <c r="H4" s="238"/>
      <c r="I4" s="239">
        <v>954</v>
      </c>
      <c r="J4" s="240"/>
      <c r="K4" s="227"/>
      <c r="L4" s="241" t="s">
        <v>144</v>
      </c>
    </row>
    <row r="5" spans="1:13" ht="12" x14ac:dyDescent="0.2">
      <c r="A5" s="227"/>
      <c r="B5" s="242" t="s">
        <v>137</v>
      </c>
      <c r="C5" s="255">
        <v>482</v>
      </c>
      <c r="D5" s="256">
        <f>C5/C$4</f>
        <v>0.46570048309178746</v>
      </c>
      <c r="E5" s="255">
        <v>507</v>
      </c>
      <c r="F5" s="256">
        <f>E5/E$4</f>
        <v>0.50548354935194417</v>
      </c>
      <c r="G5" s="255">
        <v>471</v>
      </c>
      <c r="H5" s="256">
        <f>G5/G$4</f>
        <v>0.48456790123456789</v>
      </c>
      <c r="I5" s="255">
        <v>487</v>
      </c>
      <c r="J5" s="256">
        <f>I5/I$4</f>
        <v>0.51048218029350101</v>
      </c>
      <c r="K5" s="227"/>
      <c r="L5" s="258" t="s">
        <v>819</v>
      </c>
    </row>
    <row r="6" spans="1:13" ht="11.25" customHeight="1" x14ac:dyDescent="0.2">
      <c r="A6" s="227"/>
      <c r="B6" s="227"/>
      <c r="C6" s="227"/>
      <c r="D6" s="227"/>
      <c r="E6" s="227"/>
      <c r="F6" s="227"/>
      <c r="G6" s="227"/>
      <c r="H6" s="227"/>
      <c r="I6" s="227"/>
      <c r="J6" s="227"/>
      <c r="K6" s="227"/>
    </row>
    <row r="7" spans="1:13" ht="11.25" customHeight="1" thickBot="1" x14ac:dyDescent="0.25">
      <c r="A7" s="227"/>
      <c r="B7" s="227"/>
      <c r="C7" s="227"/>
      <c r="D7" s="227"/>
      <c r="E7" s="227"/>
      <c r="F7" s="227"/>
      <c r="G7" s="227"/>
      <c r="H7" s="227"/>
      <c r="I7" s="227"/>
      <c r="J7" s="227"/>
      <c r="K7" s="227"/>
    </row>
    <row r="8" spans="1:13" ht="11.25" customHeight="1" x14ac:dyDescent="0.2">
      <c r="A8" s="227"/>
      <c r="B8" s="229" t="s">
        <v>133</v>
      </c>
      <c r="C8" s="230" t="s">
        <v>817</v>
      </c>
      <c r="D8" s="231"/>
      <c r="E8" s="230" t="s">
        <v>141</v>
      </c>
      <c r="F8" s="231"/>
      <c r="G8" s="230" t="s">
        <v>134</v>
      </c>
      <c r="H8" s="231"/>
      <c r="I8" s="230" t="s">
        <v>135</v>
      </c>
      <c r="J8" s="232"/>
      <c r="K8" s="227"/>
      <c r="M8" s="69"/>
    </row>
    <row r="9" spans="1:13" ht="11.25" customHeight="1" x14ac:dyDescent="0.2">
      <c r="A9" s="227"/>
      <c r="B9" s="233"/>
      <c r="C9" s="68"/>
      <c r="D9" s="68"/>
      <c r="E9" s="68"/>
      <c r="F9" s="68"/>
      <c r="G9" s="68"/>
      <c r="H9" s="68"/>
      <c r="I9" s="68"/>
      <c r="J9" s="71"/>
      <c r="K9" s="227"/>
      <c r="M9" s="69"/>
    </row>
    <row r="10" spans="1:13" ht="11.25" customHeight="1" x14ac:dyDescent="0.2">
      <c r="A10" s="227"/>
      <c r="B10" s="244" t="s">
        <v>139</v>
      </c>
      <c r="C10" s="245"/>
      <c r="D10" s="245"/>
      <c r="E10" s="245"/>
      <c r="F10" s="245"/>
      <c r="G10" s="245"/>
      <c r="H10" s="245"/>
      <c r="I10" s="245"/>
      <c r="J10" s="246"/>
      <c r="K10" s="227"/>
      <c r="M10" s="69"/>
    </row>
    <row r="11" spans="1:13" ht="11.25" customHeight="1" x14ac:dyDescent="0.2">
      <c r="A11" s="227"/>
      <c r="B11" s="247" t="s">
        <v>138</v>
      </c>
      <c r="C11" s="243">
        <v>151</v>
      </c>
      <c r="D11" s="248">
        <f>C11/C$20</f>
        <v>0.31327800829875518</v>
      </c>
      <c r="E11" s="243">
        <v>134</v>
      </c>
      <c r="F11" s="248">
        <f>E11/E$20</f>
        <v>0.26429980276134124</v>
      </c>
      <c r="G11" s="243">
        <v>158</v>
      </c>
      <c r="H11" s="248">
        <f>G11/G$20</f>
        <v>0.3354564755838641</v>
      </c>
      <c r="I11" s="245">
        <v>133</v>
      </c>
      <c r="J11" s="248">
        <f>I11/I$20</f>
        <v>0.2731006160164271</v>
      </c>
      <c r="K11" s="227"/>
      <c r="L11" s="241" t="s">
        <v>143</v>
      </c>
      <c r="M11" s="69"/>
    </row>
    <row r="12" spans="1:13" ht="11.25" customHeight="1" x14ac:dyDescent="0.2">
      <c r="A12" s="227"/>
      <c r="B12" s="233"/>
      <c r="C12" s="68"/>
      <c r="D12" s="68"/>
      <c r="E12" s="68"/>
      <c r="F12" s="68"/>
      <c r="G12" s="68"/>
      <c r="H12" s="68"/>
      <c r="I12" s="68"/>
      <c r="J12" s="68"/>
      <c r="K12" s="227"/>
      <c r="M12" s="69"/>
    </row>
    <row r="13" spans="1:13" ht="11.25" customHeight="1" x14ac:dyDescent="0.2">
      <c r="A13" s="227"/>
      <c r="B13" s="249" t="s">
        <v>140</v>
      </c>
      <c r="C13" s="245"/>
      <c r="D13" s="245"/>
      <c r="E13" s="245"/>
      <c r="F13" s="245"/>
      <c r="G13" s="245"/>
      <c r="H13" s="245"/>
      <c r="I13" s="245"/>
      <c r="J13" s="245"/>
      <c r="K13" s="227"/>
      <c r="M13" s="69"/>
    </row>
    <row r="14" spans="1:13" ht="11.25" customHeight="1" x14ac:dyDescent="0.2">
      <c r="A14" s="227"/>
      <c r="B14" s="250" t="s">
        <v>138</v>
      </c>
      <c r="C14" s="243">
        <v>243</v>
      </c>
      <c r="D14" s="251">
        <f>C14/C$20</f>
        <v>0.50414937759336098</v>
      </c>
      <c r="E14" s="243">
        <v>291</v>
      </c>
      <c r="F14" s="251">
        <f>E14/E$20</f>
        <v>0.57396449704142016</v>
      </c>
      <c r="G14" s="243">
        <v>238</v>
      </c>
      <c r="H14" s="251">
        <f>G14/G$20</f>
        <v>0.50530785562632696</v>
      </c>
      <c r="I14" s="245">
        <v>269</v>
      </c>
      <c r="J14" s="251">
        <f>I14/I$20</f>
        <v>0.55236139630390146</v>
      </c>
      <c r="K14" s="227"/>
      <c r="L14" s="241" t="s">
        <v>142</v>
      </c>
      <c r="M14" s="69"/>
    </row>
    <row r="15" spans="1:13" ht="11.25" customHeight="1" x14ac:dyDescent="0.2">
      <c r="A15" s="227"/>
      <c r="B15" s="233"/>
      <c r="C15" s="68"/>
      <c r="D15" s="68"/>
      <c r="E15" s="68"/>
      <c r="F15" s="68"/>
      <c r="G15" s="68"/>
      <c r="H15" s="68"/>
      <c r="I15" s="68"/>
      <c r="J15" s="68"/>
      <c r="K15" s="227"/>
      <c r="M15" s="69"/>
    </row>
    <row r="16" spans="1:13" ht="11.25" customHeight="1" x14ac:dyDescent="0.2">
      <c r="A16" s="227"/>
      <c r="B16" s="252" t="s">
        <v>818</v>
      </c>
      <c r="C16" s="245"/>
      <c r="D16" s="245"/>
      <c r="E16" s="245"/>
      <c r="F16" s="245"/>
      <c r="G16" s="245"/>
      <c r="H16" s="245"/>
      <c r="I16" s="245"/>
      <c r="J16" s="245"/>
      <c r="K16" s="227"/>
      <c r="M16" s="69"/>
    </row>
    <row r="17" spans="1:15" ht="11.25" customHeight="1" x14ac:dyDescent="0.2">
      <c r="A17" s="227"/>
      <c r="B17" s="253" t="s">
        <v>138</v>
      </c>
      <c r="C17" s="243">
        <v>88</v>
      </c>
      <c r="D17" s="254">
        <f>C17/C$20</f>
        <v>0.18257261410788381</v>
      </c>
      <c r="E17" s="243">
        <v>82</v>
      </c>
      <c r="F17" s="254">
        <f>E17/E$20</f>
        <v>0.16173570019723865</v>
      </c>
      <c r="G17" s="243">
        <v>75</v>
      </c>
      <c r="H17" s="254">
        <f>G17/G$20</f>
        <v>0.15923566878980891</v>
      </c>
      <c r="I17" s="245">
        <v>85</v>
      </c>
      <c r="J17" s="254">
        <f>I17/I$20</f>
        <v>0.17453798767967146</v>
      </c>
      <c r="K17" s="227"/>
      <c r="L17" s="241" t="s">
        <v>820</v>
      </c>
      <c r="M17" s="69"/>
      <c r="O17" s="257"/>
    </row>
    <row r="18" spans="1:15" ht="11.25" customHeight="1" x14ac:dyDescent="0.2">
      <c r="A18" s="227"/>
      <c r="B18" s="228"/>
      <c r="C18" s="227"/>
      <c r="D18" s="227"/>
      <c r="E18" s="227"/>
      <c r="F18" s="227"/>
      <c r="G18" s="227"/>
      <c r="H18" s="227"/>
      <c r="I18" s="227"/>
      <c r="J18" s="227"/>
      <c r="K18" s="227"/>
      <c r="L18" s="69"/>
      <c r="M18" s="69"/>
    </row>
    <row r="20" spans="1:15" ht="11.25" customHeight="1" x14ac:dyDescent="0.2">
      <c r="C20" s="70">
        <f>C17+C14+C11</f>
        <v>482</v>
      </c>
      <c r="E20" s="70">
        <f>E17+E14+E11</f>
        <v>507</v>
      </c>
      <c r="G20" s="70">
        <f>G17+G14+G11</f>
        <v>471</v>
      </c>
      <c r="I20" s="70">
        <f>I17+I14+I11</f>
        <v>487</v>
      </c>
      <c r="L20" s="69"/>
      <c r="M20" s="69"/>
    </row>
  </sheetData>
  <mergeCells count="12">
    <mergeCell ref="C8:D8"/>
    <mergeCell ref="C2:D2"/>
    <mergeCell ref="C4:D4"/>
    <mergeCell ref="E2:F2"/>
    <mergeCell ref="E4:F4"/>
    <mergeCell ref="E8:F8"/>
    <mergeCell ref="G8:H8"/>
    <mergeCell ref="I8:J8"/>
    <mergeCell ref="G2:H2"/>
    <mergeCell ref="I2:J2"/>
    <mergeCell ref="G4:H4"/>
    <mergeCell ref="I4:J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5"/>
  <sheetViews>
    <sheetView workbookViewId="0">
      <selection activeCell="W16" sqref="W16"/>
    </sheetView>
  </sheetViews>
  <sheetFormatPr defaultColWidth="8.85546875" defaultRowHeight="9" customHeight="1" x14ac:dyDescent="0.2"/>
  <cols>
    <col min="1" max="1" width="1.7109375" style="22" customWidth="1"/>
    <col min="2" max="2" width="4.42578125" style="31" customWidth="1"/>
    <col min="3" max="3" width="2.7109375" style="31" customWidth="1"/>
    <col min="4" max="4" width="8.85546875" style="2" customWidth="1"/>
    <col min="5" max="5" width="4.42578125" style="31" customWidth="1"/>
    <col min="6" max="6" width="1.7109375" style="22" customWidth="1"/>
    <col min="7" max="7" width="4.42578125" style="31" customWidth="1"/>
    <col min="8" max="8" width="2.7109375" style="31" customWidth="1"/>
    <col min="9" max="9" width="8.85546875" style="2" customWidth="1"/>
    <col min="10" max="10" width="4.42578125" style="31" customWidth="1"/>
    <col min="11" max="11" width="1.7109375" style="26" customWidth="1"/>
    <col min="12" max="12" width="4.42578125" style="31" customWidth="1"/>
    <col min="13" max="13" width="2.7109375" style="31" customWidth="1"/>
    <col min="14" max="14" width="8.85546875" style="2" customWidth="1"/>
    <col min="15" max="15" width="4.42578125" style="31" customWidth="1"/>
    <col min="16" max="16" width="1.7109375" style="26" customWidth="1"/>
    <col min="17" max="17" width="4.42578125" style="31" customWidth="1"/>
    <col min="18" max="18" width="2.7109375" style="31" customWidth="1"/>
    <col min="19" max="19" width="8.85546875" style="2" customWidth="1"/>
    <col min="20" max="20" width="4.42578125" style="31" customWidth="1"/>
    <col min="21" max="21" width="1.7109375" style="22" customWidth="1"/>
    <col min="22" max="24" width="8.85546875" style="2"/>
    <col min="25" max="25" width="12.5703125" style="2" bestFit="1" customWidth="1"/>
    <col min="26" max="16384" width="8.85546875" style="2"/>
  </cols>
  <sheetData>
    <row r="1" spans="1:21" ht="9" customHeight="1" x14ac:dyDescent="0.2">
      <c r="B1" s="94"/>
      <c r="C1" s="95"/>
      <c r="D1" s="96" t="s">
        <v>192</v>
      </c>
      <c r="E1" s="97"/>
      <c r="G1" s="78"/>
      <c r="H1" s="79"/>
      <c r="I1" s="80" t="s">
        <v>83</v>
      </c>
      <c r="J1" s="81"/>
      <c r="L1" s="99"/>
      <c r="M1" s="100"/>
      <c r="N1" s="101" t="s">
        <v>84</v>
      </c>
      <c r="O1" s="102"/>
      <c r="Q1" s="105"/>
      <c r="R1" s="106"/>
      <c r="S1" s="107" t="s">
        <v>85</v>
      </c>
      <c r="T1" s="108"/>
    </row>
    <row r="2" spans="1:21" s="31" customFormat="1" ht="18" customHeight="1" x14ac:dyDescent="0.2">
      <c r="A2" s="26"/>
      <c r="B2" s="98" t="s">
        <v>123</v>
      </c>
      <c r="C2" s="63" t="s">
        <v>124</v>
      </c>
      <c r="D2" s="63" t="s">
        <v>0</v>
      </c>
      <c r="E2" s="63" t="s">
        <v>126</v>
      </c>
      <c r="F2" s="26"/>
      <c r="G2" s="82" t="s">
        <v>123</v>
      </c>
      <c r="H2" s="27" t="s">
        <v>124</v>
      </c>
      <c r="I2" s="27" t="s">
        <v>0</v>
      </c>
      <c r="J2" s="27" t="s">
        <v>126</v>
      </c>
      <c r="K2" s="28"/>
      <c r="L2" s="29" t="s">
        <v>123</v>
      </c>
      <c r="M2" s="29" t="s">
        <v>124</v>
      </c>
      <c r="N2" s="29" t="s">
        <v>0</v>
      </c>
      <c r="O2" s="29" t="s">
        <v>126</v>
      </c>
      <c r="P2" s="28"/>
      <c r="Q2" s="30" t="s">
        <v>123</v>
      </c>
      <c r="R2" s="30" t="s">
        <v>124</v>
      </c>
      <c r="S2" s="30" t="s">
        <v>0</v>
      </c>
      <c r="T2" s="30" t="s">
        <v>126</v>
      </c>
      <c r="U2" s="26"/>
    </row>
    <row r="3" spans="1:21" ht="11.25" customHeight="1" x14ac:dyDescent="0.2">
      <c r="B3" s="129">
        <v>16</v>
      </c>
      <c r="C3" s="48"/>
      <c r="D3" s="34"/>
      <c r="E3" s="83"/>
      <c r="G3" s="74">
        <v>16</v>
      </c>
      <c r="H3" s="33"/>
      <c r="I3" s="33"/>
      <c r="J3" s="83"/>
      <c r="L3" s="74">
        <v>16</v>
      </c>
      <c r="M3" s="57"/>
      <c r="N3" s="175"/>
      <c r="O3" s="58"/>
      <c r="Q3" s="74">
        <v>16</v>
      </c>
      <c r="R3" s="57"/>
      <c r="S3" s="174"/>
      <c r="T3" s="58"/>
    </row>
    <row r="4" spans="1:21" ht="11.25" customHeight="1" x14ac:dyDescent="0.2">
      <c r="B4" s="129">
        <v>15</v>
      </c>
      <c r="C4" s="176"/>
      <c r="D4" s="177"/>
      <c r="E4" s="178"/>
      <c r="G4" s="74">
        <v>15</v>
      </c>
      <c r="H4" s="51">
        <v>0</v>
      </c>
      <c r="I4" s="52" t="s">
        <v>26</v>
      </c>
      <c r="J4" s="51" t="s">
        <v>67</v>
      </c>
      <c r="L4" s="74">
        <v>15</v>
      </c>
      <c r="M4" s="176"/>
      <c r="N4" s="177"/>
      <c r="O4" s="178"/>
      <c r="Q4" s="74">
        <v>15</v>
      </c>
      <c r="R4" s="176"/>
      <c r="S4" s="177"/>
      <c r="T4" s="178"/>
    </row>
    <row r="5" spans="1:21" ht="11.25" customHeight="1" x14ac:dyDescent="0.2">
      <c r="B5" s="129">
        <v>14</v>
      </c>
      <c r="C5" s="103"/>
      <c r="D5" s="49"/>
      <c r="E5" s="84"/>
      <c r="G5" s="74">
        <v>14</v>
      </c>
      <c r="H5" s="57"/>
      <c r="I5" s="175"/>
      <c r="J5" s="58"/>
      <c r="L5" s="74">
        <v>14</v>
      </c>
      <c r="M5" s="117">
        <v>4</v>
      </c>
      <c r="N5" s="47" t="s">
        <v>42</v>
      </c>
      <c r="O5" s="117" t="s">
        <v>71</v>
      </c>
      <c r="Q5" s="74">
        <v>14</v>
      </c>
      <c r="R5" s="57"/>
      <c r="S5" s="174"/>
      <c r="T5" s="58"/>
    </row>
    <row r="6" spans="1:21" ht="11.25" customHeight="1" x14ac:dyDescent="0.2">
      <c r="B6" s="129">
        <v>13</v>
      </c>
      <c r="C6" s="51">
        <v>5</v>
      </c>
      <c r="D6" s="52" t="s">
        <v>4</v>
      </c>
      <c r="E6" s="51" t="s">
        <v>82</v>
      </c>
      <c r="G6" s="74">
        <v>13</v>
      </c>
      <c r="H6" s="176"/>
      <c r="I6" s="177"/>
      <c r="J6" s="178"/>
      <c r="L6" s="74">
        <v>13</v>
      </c>
      <c r="M6" s="176"/>
      <c r="N6" s="177"/>
      <c r="O6" s="178"/>
      <c r="Q6" s="74">
        <v>13</v>
      </c>
      <c r="R6" s="176"/>
      <c r="S6" s="177"/>
      <c r="T6" s="178"/>
    </row>
    <row r="7" spans="1:21" ht="11.25" customHeight="1" x14ac:dyDescent="0.2">
      <c r="B7" s="129">
        <v>12</v>
      </c>
      <c r="C7" s="117">
        <v>6</v>
      </c>
      <c r="D7" s="47" t="s">
        <v>10</v>
      </c>
      <c r="E7" s="117" t="s">
        <v>68</v>
      </c>
      <c r="G7" s="74">
        <v>12</v>
      </c>
      <c r="H7" s="117">
        <v>0</v>
      </c>
      <c r="I7" s="47" t="s">
        <v>2</v>
      </c>
      <c r="J7" s="117" t="s">
        <v>65</v>
      </c>
      <c r="L7" s="74">
        <v>12</v>
      </c>
      <c r="M7" s="26"/>
      <c r="N7" s="49"/>
      <c r="O7" s="84"/>
      <c r="Q7" s="74">
        <v>12</v>
      </c>
      <c r="R7" s="117">
        <v>0</v>
      </c>
      <c r="S7" s="47" t="s">
        <v>106</v>
      </c>
      <c r="T7" s="117" t="s">
        <v>66</v>
      </c>
    </row>
    <row r="8" spans="1:21" ht="11.25" customHeight="1" x14ac:dyDescent="0.2">
      <c r="B8" s="130">
        <v>11</v>
      </c>
      <c r="C8" s="76">
        <v>2</v>
      </c>
      <c r="D8" s="77" t="s">
        <v>9</v>
      </c>
      <c r="E8" s="76" t="s">
        <v>73</v>
      </c>
      <c r="G8" s="75">
        <v>11</v>
      </c>
      <c r="H8" s="76">
        <v>1</v>
      </c>
      <c r="I8" s="77" t="s">
        <v>7</v>
      </c>
      <c r="J8" s="76" t="s">
        <v>71</v>
      </c>
      <c r="L8" s="75">
        <v>11</v>
      </c>
      <c r="M8" s="76">
        <v>6</v>
      </c>
      <c r="N8" s="77" t="s">
        <v>98</v>
      </c>
      <c r="O8" s="76" t="s">
        <v>128</v>
      </c>
      <c r="Q8" s="75">
        <v>11</v>
      </c>
      <c r="R8" s="51">
        <v>0</v>
      </c>
      <c r="S8" s="52" t="s">
        <v>109</v>
      </c>
      <c r="T8" s="51" t="s">
        <v>77</v>
      </c>
    </row>
    <row r="9" spans="1:21" ht="11.25" customHeight="1" x14ac:dyDescent="0.2">
      <c r="B9" s="130"/>
      <c r="C9" s="76"/>
      <c r="D9" s="77"/>
      <c r="E9" s="76"/>
      <c r="G9" s="75"/>
      <c r="H9" s="76"/>
      <c r="I9" s="77"/>
      <c r="J9" s="76"/>
      <c r="L9" s="75"/>
      <c r="M9" s="76"/>
      <c r="N9" s="77"/>
      <c r="O9" s="76"/>
      <c r="Q9" s="75"/>
      <c r="R9" s="51">
        <v>1</v>
      </c>
      <c r="S9" s="52" t="s">
        <v>24</v>
      </c>
      <c r="T9" s="51" t="s">
        <v>68</v>
      </c>
    </row>
    <row r="10" spans="1:21" ht="11.25" customHeight="1" x14ac:dyDescent="0.2">
      <c r="B10" s="130"/>
      <c r="C10" s="51">
        <v>0</v>
      </c>
      <c r="D10" s="52" t="s">
        <v>3</v>
      </c>
      <c r="E10" s="51" t="s">
        <v>71</v>
      </c>
      <c r="G10" s="75"/>
      <c r="H10" s="51">
        <v>2</v>
      </c>
      <c r="I10" s="52" t="s">
        <v>24</v>
      </c>
      <c r="J10" s="51" t="s">
        <v>68</v>
      </c>
      <c r="L10" s="75"/>
      <c r="M10" s="76"/>
      <c r="N10" s="77"/>
      <c r="O10" s="76"/>
      <c r="Q10" s="75"/>
      <c r="R10" s="51">
        <v>2</v>
      </c>
      <c r="S10" s="52" t="s">
        <v>2</v>
      </c>
      <c r="T10" s="51" t="s">
        <v>65</v>
      </c>
    </row>
    <row r="11" spans="1:21" ht="11.25" customHeight="1" x14ac:dyDescent="0.2">
      <c r="B11" s="130">
        <v>10</v>
      </c>
      <c r="C11" s="48"/>
      <c r="D11" s="34"/>
      <c r="E11" s="83"/>
      <c r="G11" s="75">
        <v>10</v>
      </c>
      <c r="H11" s="117">
        <v>5</v>
      </c>
      <c r="I11" s="47" t="s">
        <v>9</v>
      </c>
      <c r="J11" s="117" t="s">
        <v>73</v>
      </c>
      <c r="L11" s="75">
        <v>10</v>
      </c>
      <c r="M11" s="119">
        <v>0</v>
      </c>
      <c r="N11" s="120" t="s">
        <v>89</v>
      </c>
      <c r="O11" s="119" t="s">
        <v>64</v>
      </c>
      <c r="Q11" s="75">
        <v>10</v>
      </c>
      <c r="R11" s="26"/>
      <c r="S11" s="49"/>
      <c r="T11" s="84"/>
    </row>
    <row r="12" spans="1:21" ht="11.25" customHeight="1" x14ac:dyDescent="0.2">
      <c r="B12" s="130"/>
      <c r="C12" s="133"/>
      <c r="D12" s="134"/>
      <c r="E12" s="135"/>
      <c r="G12" s="75"/>
      <c r="H12" s="117">
        <v>0</v>
      </c>
      <c r="I12" s="47" t="s">
        <v>30</v>
      </c>
      <c r="J12" s="117" t="s">
        <v>77</v>
      </c>
      <c r="L12" s="75"/>
      <c r="M12" s="119"/>
      <c r="N12" s="120"/>
      <c r="O12" s="119"/>
      <c r="Q12" s="75"/>
      <c r="R12" s="26"/>
      <c r="S12" s="49"/>
      <c r="T12" s="84"/>
    </row>
    <row r="13" spans="1:21" ht="11.25" customHeight="1" x14ac:dyDescent="0.2">
      <c r="B13" s="131">
        <v>9</v>
      </c>
      <c r="C13" s="179"/>
      <c r="D13" s="180"/>
      <c r="E13" s="181"/>
      <c r="G13" s="112">
        <v>9</v>
      </c>
      <c r="H13" s="179"/>
      <c r="I13" s="180"/>
      <c r="J13" s="181"/>
      <c r="L13" s="112">
        <v>9</v>
      </c>
      <c r="M13" s="51">
        <v>0</v>
      </c>
      <c r="N13" s="52" t="s">
        <v>2</v>
      </c>
      <c r="O13" s="51" t="s">
        <v>65</v>
      </c>
      <c r="Q13" s="112">
        <v>9</v>
      </c>
      <c r="R13" s="76">
        <v>1</v>
      </c>
      <c r="S13" s="77" t="s">
        <v>48</v>
      </c>
      <c r="T13" s="76" t="s">
        <v>76</v>
      </c>
    </row>
    <row r="14" spans="1:21" ht="11.25" customHeight="1" x14ac:dyDescent="0.2">
      <c r="B14" s="131"/>
      <c r="C14" s="182"/>
      <c r="D14" s="183"/>
      <c r="E14" s="184"/>
      <c r="G14" s="112"/>
      <c r="H14" s="182"/>
      <c r="I14" s="183"/>
      <c r="J14" s="184"/>
      <c r="L14" s="112"/>
      <c r="M14" s="51">
        <v>7</v>
      </c>
      <c r="N14" s="52" t="s">
        <v>12</v>
      </c>
      <c r="O14" s="51" t="s">
        <v>72</v>
      </c>
      <c r="Q14" s="112"/>
      <c r="R14" s="76"/>
      <c r="S14" s="77"/>
      <c r="T14" s="76"/>
    </row>
    <row r="15" spans="1:21" ht="11.25" customHeight="1" x14ac:dyDescent="0.2">
      <c r="B15" s="131"/>
      <c r="C15" s="185"/>
      <c r="D15" s="186"/>
      <c r="E15" s="187"/>
      <c r="G15" s="112"/>
      <c r="H15" s="185"/>
      <c r="I15" s="186"/>
      <c r="J15" s="187"/>
      <c r="L15" s="112"/>
      <c r="M15" s="51">
        <v>0</v>
      </c>
      <c r="N15" s="52" t="s">
        <v>6</v>
      </c>
      <c r="O15" s="51" t="s">
        <v>73</v>
      </c>
      <c r="Q15" s="112"/>
      <c r="R15" s="51">
        <v>2</v>
      </c>
      <c r="S15" s="128" t="s">
        <v>110</v>
      </c>
      <c r="T15" s="51" t="s">
        <v>87</v>
      </c>
    </row>
    <row r="16" spans="1:21" ht="11.25" customHeight="1" x14ac:dyDescent="0.2">
      <c r="B16" s="131">
        <v>8</v>
      </c>
      <c r="C16" s="119">
        <v>0</v>
      </c>
      <c r="D16" s="120" t="s">
        <v>88</v>
      </c>
      <c r="E16" s="119" t="s">
        <v>78</v>
      </c>
      <c r="G16" s="112">
        <v>8</v>
      </c>
      <c r="H16" s="117">
        <v>1</v>
      </c>
      <c r="I16" s="47" t="s">
        <v>4</v>
      </c>
      <c r="J16" s="117" t="s">
        <v>82</v>
      </c>
      <c r="L16" s="112">
        <v>8</v>
      </c>
      <c r="M16" s="117">
        <v>4</v>
      </c>
      <c r="N16" s="47" t="s">
        <v>24</v>
      </c>
      <c r="O16" s="117" t="s">
        <v>68</v>
      </c>
      <c r="Q16" s="112">
        <v>8</v>
      </c>
      <c r="R16" s="119">
        <v>0</v>
      </c>
      <c r="S16" s="120" t="s">
        <v>30</v>
      </c>
      <c r="T16" s="119" t="s">
        <v>77</v>
      </c>
    </row>
    <row r="17" spans="2:24" ht="11.25" customHeight="1" x14ac:dyDescent="0.2">
      <c r="B17" s="131"/>
      <c r="C17" s="119"/>
      <c r="D17" s="120"/>
      <c r="E17" s="119"/>
      <c r="G17" s="112"/>
      <c r="H17" s="117">
        <v>0</v>
      </c>
      <c r="I17" s="47" t="s">
        <v>11</v>
      </c>
      <c r="J17" s="117" t="s">
        <v>72</v>
      </c>
      <c r="L17" s="112"/>
      <c r="M17" s="117">
        <v>0</v>
      </c>
      <c r="N17" s="47" t="s">
        <v>112</v>
      </c>
      <c r="O17" s="117" t="s">
        <v>80</v>
      </c>
      <c r="Q17" s="112"/>
      <c r="R17" s="119"/>
      <c r="S17" s="120"/>
      <c r="T17" s="119"/>
    </row>
    <row r="18" spans="2:24" s="22" customFormat="1" ht="11.25" customHeight="1" x14ac:dyDescent="0.2">
      <c r="B18" s="132">
        <v>7</v>
      </c>
      <c r="C18" s="3">
        <v>0</v>
      </c>
      <c r="D18" s="50" t="s">
        <v>2</v>
      </c>
      <c r="E18" s="3" t="s">
        <v>65</v>
      </c>
      <c r="G18" s="113">
        <v>7</v>
      </c>
      <c r="H18" s="76">
        <v>3</v>
      </c>
      <c r="I18" s="77" t="s">
        <v>5</v>
      </c>
      <c r="J18" s="76" t="s">
        <v>80</v>
      </c>
      <c r="K18" s="26"/>
      <c r="L18" s="113">
        <v>7</v>
      </c>
      <c r="M18" s="76">
        <v>1</v>
      </c>
      <c r="N18" s="77" t="s">
        <v>5</v>
      </c>
      <c r="O18" s="76" t="s">
        <v>80</v>
      </c>
      <c r="P18" s="26"/>
      <c r="Q18" s="113">
        <v>7</v>
      </c>
      <c r="R18" s="3">
        <v>0</v>
      </c>
      <c r="S18" s="50" t="s">
        <v>59</v>
      </c>
      <c r="T18" s="3" t="s">
        <v>78</v>
      </c>
      <c r="X18" s="2"/>
    </row>
    <row r="19" spans="2:24" s="22" customFormat="1" ht="11.25" customHeight="1" x14ac:dyDescent="0.2">
      <c r="B19" s="132"/>
      <c r="C19" s="3">
        <v>0</v>
      </c>
      <c r="D19" s="50" t="s">
        <v>768</v>
      </c>
      <c r="E19" s="3" t="s">
        <v>64</v>
      </c>
      <c r="G19" s="113"/>
      <c r="H19" s="76"/>
      <c r="I19" s="77"/>
      <c r="J19" s="76"/>
      <c r="K19" s="26"/>
      <c r="L19" s="113"/>
      <c r="M19" s="76"/>
      <c r="N19" s="77"/>
      <c r="O19" s="76"/>
      <c r="P19" s="26"/>
      <c r="Q19" s="113"/>
      <c r="R19" s="3">
        <v>0</v>
      </c>
      <c r="S19" s="50" t="s">
        <v>20</v>
      </c>
      <c r="T19" s="3" t="s">
        <v>87</v>
      </c>
      <c r="X19" s="2"/>
    </row>
    <row r="20" spans="2:24" s="22" customFormat="1" ht="11.25" customHeight="1" x14ac:dyDescent="0.2">
      <c r="B20" s="132"/>
      <c r="C20" s="3">
        <v>0</v>
      </c>
      <c r="D20" s="50" t="s">
        <v>769</v>
      </c>
      <c r="E20" s="3" t="s">
        <v>73</v>
      </c>
      <c r="G20" s="113"/>
      <c r="H20" s="51">
        <v>0</v>
      </c>
      <c r="I20" s="52" t="s">
        <v>14</v>
      </c>
      <c r="J20" s="51" t="s">
        <v>75</v>
      </c>
      <c r="K20" s="26"/>
      <c r="L20" s="113"/>
      <c r="M20" s="76"/>
      <c r="N20" s="77"/>
      <c r="O20" s="76"/>
      <c r="P20" s="26"/>
      <c r="Q20" s="113"/>
      <c r="R20" s="3">
        <v>0</v>
      </c>
      <c r="S20" s="50" t="s">
        <v>31</v>
      </c>
      <c r="T20" s="3" t="s">
        <v>69</v>
      </c>
      <c r="X20" s="2"/>
    </row>
    <row r="21" spans="2:24" s="22" customFormat="1" ht="11.25" customHeight="1" x14ac:dyDescent="0.2">
      <c r="B21" s="132"/>
      <c r="C21" s="3">
        <v>0</v>
      </c>
      <c r="D21" s="50" t="s">
        <v>25</v>
      </c>
      <c r="E21" s="3" t="s">
        <v>68</v>
      </c>
      <c r="G21" s="113"/>
      <c r="H21" s="51">
        <v>0</v>
      </c>
      <c r="I21" s="52" t="s">
        <v>18</v>
      </c>
      <c r="J21" s="51" t="s">
        <v>71</v>
      </c>
      <c r="K21" s="26"/>
      <c r="L21" s="113"/>
      <c r="M21" s="76">
        <v>1</v>
      </c>
      <c r="N21" s="77" t="s">
        <v>9</v>
      </c>
      <c r="O21" s="76" t="s">
        <v>73</v>
      </c>
      <c r="P21" s="26"/>
      <c r="Q21" s="113"/>
      <c r="R21" s="3">
        <v>0</v>
      </c>
      <c r="S21" s="50" t="s">
        <v>4</v>
      </c>
      <c r="T21" s="3" t="s">
        <v>71</v>
      </c>
      <c r="X21" s="2"/>
    </row>
    <row r="22" spans="2:24" s="22" customFormat="1" ht="11.25" customHeight="1" x14ac:dyDescent="0.2">
      <c r="B22" s="132"/>
      <c r="C22" s="3">
        <v>5</v>
      </c>
      <c r="D22" s="50" t="s">
        <v>770</v>
      </c>
      <c r="E22" s="3" t="s">
        <v>757</v>
      </c>
      <c r="G22" s="113"/>
      <c r="H22" s="51">
        <v>0</v>
      </c>
      <c r="I22" s="52" t="s">
        <v>29</v>
      </c>
      <c r="J22" s="51" t="s">
        <v>65</v>
      </c>
      <c r="K22" s="26"/>
      <c r="L22" s="113"/>
      <c r="M22" s="76"/>
      <c r="N22" s="77"/>
      <c r="O22" s="76"/>
      <c r="P22" s="26"/>
      <c r="Q22" s="113"/>
      <c r="R22" s="3">
        <v>0</v>
      </c>
      <c r="S22" s="50" t="s">
        <v>114</v>
      </c>
      <c r="T22" s="3" t="s">
        <v>73</v>
      </c>
      <c r="X22" s="2"/>
    </row>
    <row r="23" spans="2:24" s="22" customFormat="1" ht="11.25" customHeight="1" x14ac:dyDescent="0.2">
      <c r="B23" s="132">
        <v>6</v>
      </c>
      <c r="C23" s="117">
        <v>1</v>
      </c>
      <c r="D23" s="47" t="s">
        <v>18</v>
      </c>
      <c r="E23" s="117" t="s">
        <v>71</v>
      </c>
      <c r="G23" s="113">
        <v>6</v>
      </c>
      <c r="H23" s="119">
        <v>0</v>
      </c>
      <c r="I23" s="120" t="s">
        <v>6</v>
      </c>
      <c r="J23" s="137" t="s">
        <v>73</v>
      </c>
      <c r="K23" s="26"/>
      <c r="L23" s="113">
        <v>6</v>
      </c>
      <c r="M23" s="119">
        <v>0</v>
      </c>
      <c r="N23" s="120" t="s">
        <v>19</v>
      </c>
      <c r="O23" s="119" t="s">
        <v>78</v>
      </c>
      <c r="P23" s="26"/>
      <c r="Q23" s="113">
        <v>6</v>
      </c>
      <c r="R23" s="119">
        <v>1</v>
      </c>
      <c r="S23" s="120" t="s">
        <v>5</v>
      </c>
      <c r="T23" s="119" t="s">
        <v>96</v>
      </c>
      <c r="X23" s="2"/>
    </row>
    <row r="24" spans="2:24" s="22" customFormat="1" ht="11.25" customHeight="1" x14ac:dyDescent="0.2">
      <c r="B24" s="132"/>
      <c r="C24" s="117">
        <v>0</v>
      </c>
      <c r="D24" s="47" t="s">
        <v>1</v>
      </c>
      <c r="E24" s="117" t="s">
        <v>71</v>
      </c>
      <c r="G24" s="113"/>
      <c r="H24" s="119"/>
      <c r="I24" s="120"/>
      <c r="J24" s="138"/>
      <c r="K24" s="26"/>
      <c r="L24" s="113"/>
      <c r="M24" s="119"/>
      <c r="N24" s="120"/>
      <c r="O24" s="119"/>
      <c r="P24" s="26"/>
      <c r="Q24" s="113"/>
      <c r="R24" s="119"/>
      <c r="S24" s="120"/>
      <c r="T24" s="119"/>
      <c r="X24" s="2"/>
    </row>
    <row r="25" spans="2:24" s="22" customFormat="1" ht="11.25" customHeight="1" x14ac:dyDescent="0.2">
      <c r="B25" s="132"/>
      <c r="C25" s="117">
        <v>0</v>
      </c>
      <c r="D25" s="47" t="s">
        <v>771</v>
      </c>
      <c r="E25" s="117" t="s">
        <v>67</v>
      </c>
      <c r="G25" s="113"/>
      <c r="H25" s="119">
        <v>3</v>
      </c>
      <c r="I25" s="120" t="s">
        <v>10</v>
      </c>
      <c r="J25" s="137" t="s">
        <v>68</v>
      </c>
      <c r="K25" s="26"/>
      <c r="L25" s="113"/>
      <c r="M25" s="119"/>
      <c r="N25" s="120"/>
      <c r="O25" s="119"/>
      <c r="P25" s="26"/>
      <c r="Q25" s="113"/>
      <c r="R25" s="119"/>
      <c r="S25" s="120"/>
      <c r="T25" s="119"/>
      <c r="X25" s="2"/>
    </row>
    <row r="26" spans="2:24" s="22" customFormat="1" ht="11.25" customHeight="1" x14ac:dyDescent="0.2">
      <c r="B26" s="132"/>
      <c r="C26" s="117">
        <v>1</v>
      </c>
      <c r="D26" s="47" t="s">
        <v>7</v>
      </c>
      <c r="E26" s="117" t="s">
        <v>67</v>
      </c>
      <c r="G26" s="113"/>
      <c r="H26" s="119">
        <v>1</v>
      </c>
      <c r="I26" s="120" t="s">
        <v>12</v>
      </c>
      <c r="J26" s="138" t="s">
        <v>72</v>
      </c>
      <c r="K26" s="26"/>
      <c r="L26" s="113"/>
      <c r="M26" s="119">
        <v>0</v>
      </c>
      <c r="N26" s="120" t="s">
        <v>32</v>
      </c>
      <c r="O26" s="137" t="s">
        <v>76</v>
      </c>
      <c r="P26" s="26"/>
      <c r="Q26" s="113"/>
      <c r="R26" s="119"/>
      <c r="S26" s="120"/>
      <c r="T26" s="119"/>
      <c r="X26" s="2"/>
    </row>
    <row r="27" spans="2:24" s="22" customFormat="1" ht="11.25" customHeight="1" x14ac:dyDescent="0.2">
      <c r="B27" s="132"/>
      <c r="C27" s="117">
        <v>0</v>
      </c>
      <c r="D27" s="47" t="s">
        <v>772</v>
      </c>
      <c r="E27" s="117" t="s">
        <v>757</v>
      </c>
      <c r="G27" s="113"/>
      <c r="H27" s="117">
        <v>1</v>
      </c>
      <c r="I27" s="47" t="s">
        <v>12</v>
      </c>
      <c r="J27" s="117" t="s">
        <v>72</v>
      </c>
      <c r="K27" s="26"/>
      <c r="L27" s="113"/>
      <c r="M27" s="119">
        <v>0</v>
      </c>
      <c r="N27" s="120" t="s">
        <v>100</v>
      </c>
      <c r="O27" s="138"/>
      <c r="P27" s="26"/>
      <c r="Q27" s="113"/>
      <c r="R27" s="119">
        <v>0</v>
      </c>
      <c r="S27" s="120" t="s">
        <v>28</v>
      </c>
      <c r="T27" s="119" t="s">
        <v>68</v>
      </c>
      <c r="X27" s="2"/>
    </row>
    <row r="28" spans="2:24" s="22" customFormat="1" ht="11.25" customHeight="1" x14ac:dyDescent="0.2">
      <c r="B28" s="132"/>
      <c r="C28" s="117">
        <v>0</v>
      </c>
      <c r="D28" s="47" t="s">
        <v>29</v>
      </c>
      <c r="E28" s="117" t="s">
        <v>65</v>
      </c>
      <c r="G28" s="113"/>
      <c r="H28" s="117">
        <v>0</v>
      </c>
      <c r="I28" s="47" t="s">
        <v>17</v>
      </c>
      <c r="J28" s="117" t="s">
        <v>65</v>
      </c>
      <c r="K28" s="26"/>
      <c r="L28" s="113"/>
      <c r="M28" s="1">
        <v>0</v>
      </c>
      <c r="N28" s="136" t="s">
        <v>100</v>
      </c>
      <c r="O28" s="1" t="s">
        <v>75</v>
      </c>
      <c r="P28" s="26"/>
      <c r="Q28" s="113"/>
      <c r="R28" s="119"/>
      <c r="S28" s="120"/>
      <c r="T28" s="119"/>
      <c r="X28" s="2"/>
    </row>
    <row r="29" spans="2:24" s="22" customFormat="1" ht="11.25" customHeight="1" x14ac:dyDescent="0.2">
      <c r="B29" s="132"/>
      <c r="C29" s="117">
        <v>0</v>
      </c>
      <c r="D29" s="47" t="s">
        <v>773</v>
      </c>
      <c r="E29" s="117" t="s">
        <v>82</v>
      </c>
      <c r="G29" s="113"/>
      <c r="H29" s="117">
        <v>0</v>
      </c>
      <c r="I29" s="47" t="s">
        <v>23</v>
      </c>
      <c r="J29" s="117" t="s">
        <v>80</v>
      </c>
      <c r="K29" s="26"/>
      <c r="L29" s="113"/>
      <c r="M29" s="1">
        <v>0</v>
      </c>
      <c r="N29" s="136" t="s">
        <v>113</v>
      </c>
      <c r="O29" s="1" t="s">
        <v>73</v>
      </c>
      <c r="P29" s="26"/>
      <c r="Q29" s="113"/>
      <c r="R29" s="119"/>
      <c r="S29" s="120"/>
      <c r="T29" s="119"/>
      <c r="X29" s="2"/>
    </row>
    <row r="30" spans="2:24" s="22" customFormat="1" ht="11.25" customHeight="1" x14ac:dyDescent="0.2">
      <c r="B30" s="90" t="s">
        <v>127</v>
      </c>
      <c r="C30" s="91"/>
      <c r="D30" s="127"/>
      <c r="E30" s="93"/>
      <c r="G30" s="90" t="s">
        <v>127</v>
      </c>
      <c r="H30" s="91"/>
      <c r="I30" s="127"/>
      <c r="J30" s="93"/>
      <c r="K30" s="26"/>
      <c r="L30" s="90" t="s">
        <v>127</v>
      </c>
      <c r="M30" s="91"/>
      <c r="N30" s="127"/>
      <c r="O30" s="93"/>
      <c r="P30" s="26"/>
      <c r="Q30" s="90" t="s">
        <v>127</v>
      </c>
      <c r="R30" s="91"/>
      <c r="S30" s="127"/>
      <c r="T30" s="93"/>
      <c r="X30" s="2"/>
    </row>
    <row r="31" spans="2:24" ht="11.25" customHeight="1" x14ac:dyDescent="0.2"/>
    <row r="32" spans="2:24" ht="11.25" customHeight="1" x14ac:dyDescent="0.2"/>
    <row r="33" ht="11.25" customHeight="1" x14ac:dyDescent="0.2"/>
    <row r="34" ht="11.25" customHeight="1" x14ac:dyDescent="0.2"/>
    <row r="35" ht="11.25" customHeight="1" x14ac:dyDescent="0.2"/>
    <row r="36" ht="11.25" customHeight="1" x14ac:dyDescent="0.2"/>
    <row r="37" ht="11.25" customHeight="1" x14ac:dyDescent="0.2"/>
    <row r="38" ht="11.25" customHeight="1" x14ac:dyDescent="0.2"/>
    <row r="39" ht="11.25" customHeight="1" x14ac:dyDescent="0.2"/>
    <row r="40" ht="11.25" customHeight="1" x14ac:dyDescent="0.2"/>
    <row r="41" ht="11.25" customHeight="1" x14ac:dyDescent="0.2"/>
    <row r="42" ht="11.25" customHeight="1" x14ac:dyDescent="0.2"/>
    <row r="43" ht="11.25" customHeight="1" x14ac:dyDescent="0.2"/>
    <row r="44" ht="11.25" customHeight="1" x14ac:dyDescent="0.2"/>
    <row r="45" ht="11.25" customHeight="1" x14ac:dyDescent="0.2"/>
    <row r="46" ht="11.25" customHeight="1" x14ac:dyDescent="0.2"/>
    <row r="47" ht="11.25" customHeight="1" x14ac:dyDescent="0.2"/>
    <row r="48" ht="11.25" customHeight="1" x14ac:dyDescent="0.2"/>
    <row r="49" ht="11.25" customHeight="1" x14ac:dyDescent="0.2"/>
    <row r="50" ht="11.25" customHeight="1" x14ac:dyDescent="0.2"/>
    <row r="51" ht="11.25" customHeight="1" x14ac:dyDescent="0.2"/>
    <row r="52" ht="11.25" customHeight="1" x14ac:dyDescent="0.2"/>
    <row r="53" ht="11.25" customHeight="1" x14ac:dyDescent="0.2"/>
    <row r="54" ht="11.25" customHeight="1" x14ac:dyDescent="0.2"/>
    <row r="55" ht="11.25" customHeight="1" x14ac:dyDescent="0.2"/>
  </sheetData>
  <mergeCells count="72">
    <mergeCell ref="B23:B29"/>
    <mergeCell ref="B13:B15"/>
    <mergeCell ref="G13:G15"/>
    <mergeCell ref="Q11:Q12"/>
    <mergeCell ref="C16:C17"/>
    <mergeCell ref="D16:D17"/>
    <mergeCell ref="E16:E17"/>
    <mergeCell ref="M26:M27"/>
    <mergeCell ref="N26:N27"/>
    <mergeCell ref="O26:O27"/>
    <mergeCell ref="H23:H24"/>
    <mergeCell ref="I23:I24"/>
    <mergeCell ref="J23:J24"/>
    <mergeCell ref="H25:H26"/>
    <mergeCell ref="I25:I26"/>
    <mergeCell ref="J25:J26"/>
    <mergeCell ref="B16:B17"/>
    <mergeCell ref="B18:B22"/>
    <mergeCell ref="B8:B10"/>
    <mergeCell ref="C8:C9"/>
    <mergeCell ref="D8:D9"/>
    <mergeCell ref="E8:E9"/>
    <mergeCell ref="B11:B12"/>
    <mergeCell ref="G16:G17"/>
    <mergeCell ref="G11:G12"/>
    <mergeCell ref="J8:J9"/>
    <mergeCell ref="I8:I9"/>
    <mergeCell ref="H8:H9"/>
    <mergeCell ref="G8:G10"/>
    <mergeCell ref="G23:G29"/>
    <mergeCell ref="J18:J19"/>
    <mergeCell ref="I18:I19"/>
    <mergeCell ref="H18:H19"/>
    <mergeCell ref="G18:G22"/>
    <mergeCell ref="R27:R29"/>
    <mergeCell ref="S27:S29"/>
    <mergeCell ref="T27:T29"/>
    <mergeCell ref="L23:L29"/>
    <mergeCell ref="Q23:Q29"/>
    <mergeCell ref="R23:R26"/>
    <mergeCell ref="Q8:Q10"/>
    <mergeCell ref="L13:L15"/>
    <mergeCell ref="S23:S26"/>
    <mergeCell ref="T23:T26"/>
    <mergeCell ref="L18:L22"/>
    <mergeCell ref="Q18:Q22"/>
    <mergeCell ref="L11:L12"/>
    <mergeCell ref="L16:L17"/>
    <mergeCell ref="Q13:Q15"/>
    <mergeCell ref="R13:R14"/>
    <mergeCell ref="S13:S14"/>
    <mergeCell ref="T13:T14"/>
    <mergeCell ref="M23:M25"/>
    <mergeCell ref="N23:N25"/>
    <mergeCell ref="O23:O25"/>
    <mergeCell ref="Q16:Q17"/>
    <mergeCell ref="M18:M20"/>
    <mergeCell ref="N18:N20"/>
    <mergeCell ref="O18:O20"/>
    <mergeCell ref="R16:R17"/>
    <mergeCell ref="S16:S17"/>
    <mergeCell ref="T16:T17"/>
    <mergeCell ref="M21:M22"/>
    <mergeCell ref="N21:N22"/>
    <mergeCell ref="O21:O22"/>
    <mergeCell ref="O11:O12"/>
    <mergeCell ref="M11:M12"/>
    <mergeCell ref="N11:N12"/>
    <mergeCell ref="L8:L10"/>
    <mergeCell ref="M8:M10"/>
    <mergeCell ref="N8:N10"/>
    <mergeCell ref="O8:O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workbookViewId="0">
      <selection activeCell="N23" sqref="N23:N25"/>
    </sheetView>
  </sheetViews>
  <sheetFormatPr defaultColWidth="8.85546875" defaultRowHeight="9" customHeight="1" x14ac:dyDescent="0.2"/>
  <cols>
    <col min="1" max="1" width="1.7109375" style="22" customWidth="1"/>
    <col min="2" max="2" width="4.42578125" style="31" customWidth="1"/>
    <col min="3" max="3" width="2.7109375" style="31" customWidth="1"/>
    <col min="4" max="4" width="8.85546875" style="2" customWidth="1"/>
    <col min="5" max="5" width="4.42578125" style="31" customWidth="1"/>
    <col min="6" max="6" width="1.7109375" style="22" customWidth="1"/>
    <col min="7" max="7" width="4.42578125" style="31" customWidth="1"/>
    <col min="8" max="8" width="2.7109375" style="31" customWidth="1"/>
    <col min="9" max="9" width="8.85546875" style="2" customWidth="1"/>
    <col min="10" max="10" width="4.42578125" style="31" customWidth="1"/>
    <col min="11" max="11" width="1.7109375" style="26" customWidth="1"/>
    <col min="12" max="12" width="4.42578125" style="31" customWidth="1"/>
    <col min="13" max="13" width="2.7109375" style="31" customWidth="1"/>
    <col min="14" max="14" width="8.85546875" style="2" customWidth="1"/>
    <col min="15" max="15" width="4.42578125" style="31" customWidth="1"/>
    <col min="16" max="16" width="1.7109375" style="26" customWidth="1"/>
    <col min="17" max="17" width="4.42578125" style="31" customWidth="1"/>
    <col min="18" max="18" width="2.7109375" style="31" customWidth="1"/>
    <col min="19" max="19" width="8.85546875" style="2" customWidth="1"/>
    <col min="20" max="20" width="4.42578125" style="31" customWidth="1"/>
    <col min="21" max="21" width="1.7109375" style="22" customWidth="1"/>
    <col min="22" max="22" width="8.85546875" style="2"/>
    <col min="23" max="23" width="12.140625" style="2" customWidth="1"/>
    <col min="24" max="16384" width="8.85546875" style="2"/>
  </cols>
  <sheetData>
    <row r="1" spans="1:21" ht="9" customHeight="1" x14ac:dyDescent="0.2">
      <c r="B1" s="94"/>
      <c r="C1" s="95"/>
      <c r="D1" s="96" t="s">
        <v>192</v>
      </c>
      <c r="E1" s="97"/>
      <c r="G1" s="78"/>
      <c r="H1" s="79"/>
      <c r="I1" s="80" t="s">
        <v>83</v>
      </c>
      <c r="J1" s="81"/>
      <c r="L1" s="99"/>
      <c r="M1" s="100"/>
      <c r="N1" s="101" t="s">
        <v>84</v>
      </c>
      <c r="O1" s="102"/>
      <c r="Q1" s="105"/>
      <c r="R1" s="106"/>
      <c r="S1" s="107" t="s">
        <v>85</v>
      </c>
      <c r="T1" s="108"/>
    </row>
    <row r="2" spans="1:21" s="31" customFormat="1" ht="18" customHeight="1" x14ac:dyDescent="0.2">
      <c r="A2" s="26"/>
      <c r="B2" s="98" t="s">
        <v>123</v>
      </c>
      <c r="C2" s="98" t="s">
        <v>124</v>
      </c>
      <c r="D2" s="98" t="s">
        <v>0</v>
      </c>
      <c r="E2" s="98" t="s">
        <v>126</v>
      </c>
      <c r="F2" s="26"/>
      <c r="G2" s="82" t="s">
        <v>123</v>
      </c>
      <c r="H2" s="27" t="s">
        <v>124</v>
      </c>
      <c r="I2" s="27" t="s">
        <v>0</v>
      </c>
      <c r="J2" s="27" t="s">
        <v>126</v>
      </c>
      <c r="K2" s="28"/>
      <c r="L2" s="29" t="s">
        <v>123</v>
      </c>
      <c r="M2" s="29" t="s">
        <v>124</v>
      </c>
      <c r="N2" s="29" t="s">
        <v>0</v>
      </c>
      <c r="O2" s="29" t="s">
        <v>126</v>
      </c>
      <c r="P2" s="28"/>
      <c r="Q2" s="30" t="s">
        <v>123</v>
      </c>
      <c r="R2" s="30" t="s">
        <v>124</v>
      </c>
      <c r="S2" s="30" t="s">
        <v>0</v>
      </c>
      <c r="T2" s="30" t="s">
        <v>126</v>
      </c>
      <c r="U2" s="26"/>
    </row>
    <row r="3" spans="1:21" ht="11.25" customHeight="1" x14ac:dyDescent="0.2">
      <c r="B3" s="121">
        <v>30</v>
      </c>
      <c r="C3" s="57"/>
      <c r="D3" s="188"/>
      <c r="E3" s="58"/>
      <c r="G3" s="74">
        <v>30</v>
      </c>
      <c r="H3" s="33"/>
      <c r="I3" s="53"/>
      <c r="J3" s="83"/>
      <c r="L3" s="74">
        <v>30</v>
      </c>
      <c r="M3" s="32"/>
      <c r="N3" s="53"/>
      <c r="O3" s="83"/>
      <c r="Q3" s="74">
        <v>30</v>
      </c>
      <c r="R3" s="34"/>
      <c r="S3" s="53"/>
      <c r="T3" s="109"/>
    </row>
    <row r="4" spans="1:21" ht="11.25" customHeight="1" x14ac:dyDescent="0.2">
      <c r="B4" s="74">
        <v>29</v>
      </c>
      <c r="C4" s="176"/>
      <c r="D4" s="189"/>
      <c r="E4" s="178"/>
      <c r="G4" s="74">
        <v>29</v>
      </c>
      <c r="H4" s="51">
        <v>7</v>
      </c>
      <c r="I4" s="55" t="s">
        <v>36</v>
      </c>
      <c r="J4" s="51" t="s">
        <v>65</v>
      </c>
      <c r="L4" s="74">
        <v>29</v>
      </c>
      <c r="M4" s="176"/>
      <c r="N4" s="189"/>
      <c r="O4" s="178"/>
      <c r="Q4" s="74">
        <v>29</v>
      </c>
      <c r="R4" s="176"/>
      <c r="S4" s="189"/>
      <c r="T4" s="178"/>
    </row>
    <row r="5" spans="1:21" ht="11.25" customHeight="1" x14ac:dyDescent="0.2">
      <c r="B5" s="74">
        <v>28</v>
      </c>
      <c r="C5" s="57"/>
      <c r="D5" s="188"/>
      <c r="E5" s="58"/>
      <c r="G5" s="74">
        <v>28</v>
      </c>
      <c r="H5" s="48"/>
      <c r="I5" s="53"/>
      <c r="J5" s="83"/>
      <c r="L5" s="74">
        <v>28</v>
      </c>
      <c r="M5" s="117">
        <v>10</v>
      </c>
      <c r="N5" s="118" t="s">
        <v>117</v>
      </c>
      <c r="O5" s="117" t="s">
        <v>64</v>
      </c>
      <c r="Q5" s="74">
        <v>28</v>
      </c>
      <c r="R5" s="117">
        <v>5</v>
      </c>
      <c r="S5" s="118" t="s">
        <v>37</v>
      </c>
      <c r="T5" s="117" t="s">
        <v>66</v>
      </c>
    </row>
    <row r="6" spans="1:21" ht="11.25" customHeight="1" x14ac:dyDescent="0.2">
      <c r="B6" s="74">
        <v>27</v>
      </c>
      <c r="C6" s="176"/>
      <c r="D6" s="189"/>
      <c r="E6" s="178"/>
      <c r="G6" s="74">
        <v>27</v>
      </c>
      <c r="H6" s="176"/>
      <c r="I6" s="189"/>
      <c r="J6" s="178"/>
      <c r="L6" s="74">
        <v>27</v>
      </c>
      <c r="M6" s="176"/>
      <c r="N6" s="189"/>
      <c r="O6" s="178"/>
      <c r="Q6" s="74">
        <v>27</v>
      </c>
      <c r="R6" s="176"/>
      <c r="S6" s="189"/>
      <c r="T6" s="178"/>
    </row>
    <row r="7" spans="1:21" ht="11.25" customHeight="1" x14ac:dyDescent="0.2">
      <c r="B7" s="74">
        <v>26</v>
      </c>
      <c r="C7" s="57"/>
      <c r="D7" s="188"/>
      <c r="E7" s="58"/>
      <c r="G7" s="74">
        <v>26</v>
      </c>
      <c r="H7" s="26"/>
      <c r="I7" s="54"/>
      <c r="J7" s="84"/>
      <c r="L7" s="74">
        <v>26</v>
      </c>
      <c r="M7" s="22"/>
      <c r="N7" s="54"/>
      <c r="O7" s="84"/>
      <c r="Q7" s="74">
        <v>26</v>
      </c>
      <c r="R7" s="117">
        <v>5</v>
      </c>
      <c r="S7" s="118" t="s">
        <v>36</v>
      </c>
      <c r="T7" s="117" t="s">
        <v>65</v>
      </c>
    </row>
    <row r="8" spans="1:21" ht="11.25" customHeight="1" x14ac:dyDescent="0.2">
      <c r="B8" s="74">
        <v>25</v>
      </c>
      <c r="C8" s="176"/>
      <c r="D8" s="189"/>
      <c r="E8" s="178"/>
      <c r="G8" s="74">
        <v>25</v>
      </c>
      <c r="H8" s="176"/>
      <c r="I8" s="189"/>
      <c r="J8" s="178"/>
      <c r="L8" s="74">
        <v>25</v>
      </c>
      <c r="M8" s="176"/>
      <c r="N8" s="189"/>
      <c r="O8" s="178"/>
      <c r="Q8" s="74">
        <v>25</v>
      </c>
      <c r="R8" s="176"/>
      <c r="S8" s="189"/>
      <c r="T8" s="178"/>
    </row>
    <row r="9" spans="1:21" ht="11.25" customHeight="1" x14ac:dyDescent="0.2">
      <c r="B9" s="74">
        <v>24</v>
      </c>
      <c r="C9" s="57"/>
      <c r="D9" s="188"/>
      <c r="E9" s="58"/>
      <c r="G9" s="74">
        <v>24</v>
      </c>
      <c r="H9" s="26"/>
      <c r="I9" s="54"/>
      <c r="J9" s="84"/>
      <c r="L9" s="74">
        <v>24</v>
      </c>
      <c r="M9" s="117">
        <v>8</v>
      </c>
      <c r="N9" s="118" t="s">
        <v>54</v>
      </c>
      <c r="O9" s="117" t="s">
        <v>69</v>
      </c>
      <c r="Q9" s="74">
        <v>24</v>
      </c>
      <c r="R9" s="49"/>
      <c r="S9" s="54"/>
      <c r="T9" s="110"/>
    </row>
    <row r="10" spans="1:21" ht="11.25" customHeight="1" x14ac:dyDescent="0.2">
      <c r="B10" s="75">
        <v>23</v>
      </c>
      <c r="C10" s="72"/>
      <c r="D10" s="73"/>
      <c r="E10" s="191"/>
      <c r="G10" s="75">
        <v>23</v>
      </c>
      <c r="H10" s="76">
        <v>4</v>
      </c>
      <c r="I10" s="77" t="s">
        <v>37</v>
      </c>
      <c r="J10" s="76" t="s">
        <v>66</v>
      </c>
      <c r="L10" s="75">
        <v>23</v>
      </c>
      <c r="M10" s="51">
        <v>3</v>
      </c>
      <c r="N10" s="55" t="s">
        <v>36</v>
      </c>
      <c r="O10" s="51" t="s">
        <v>65</v>
      </c>
      <c r="Q10" s="75">
        <v>23</v>
      </c>
      <c r="R10" s="179"/>
      <c r="S10" s="190"/>
      <c r="T10" s="181"/>
    </row>
    <row r="11" spans="1:21" ht="11.25" customHeight="1" x14ac:dyDescent="0.2">
      <c r="B11" s="75"/>
      <c r="C11" s="72"/>
      <c r="D11" s="73"/>
      <c r="E11" s="191"/>
      <c r="G11" s="75"/>
      <c r="H11" s="76"/>
      <c r="I11" s="77"/>
      <c r="J11" s="76"/>
      <c r="L11" s="75"/>
      <c r="M11" s="51">
        <v>4</v>
      </c>
      <c r="N11" s="55" t="s">
        <v>37</v>
      </c>
      <c r="O11" s="51" t="s">
        <v>66</v>
      </c>
      <c r="Q11" s="75"/>
      <c r="R11" s="185"/>
      <c r="S11" s="92"/>
      <c r="T11" s="187"/>
    </row>
    <row r="12" spans="1:21" ht="11.25" customHeight="1" x14ac:dyDescent="0.2">
      <c r="B12" s="74">
        <v>22</v>
      </c>
      <c r="C12" s="117">
        <v>0</v>
      </c>
      <c r="D12" s="118" t="s">
        <v>755</v>
      </c>
      <c r="E12" s="117" t="s">
        <v>82</v>
      </c>
      <c r="G12" s="74">
        <v>22</v>
      </c>
      <c r="H12" s="26"/>
      <c r="I12" s="54"/>
      <c r="J12" s="84"/>
      <c r="L12" s="74">
        <v>22</v>
      </c>
      <c r="M12" s="26"/>
      <c r="N12" s="54"/>
      <c r="O12" s="84"/>
      <c r="Q12" s="74">
        <v>22</v>
      </c>
      <c r="R12" s="49"/>
      <c r="S12" s="54"/>
      <c r="T12" s="110"/>
    </row>
    <row r="13" spans="1:21" ht="11.25" customHeight="1" x14ac:dyDescent="0.2">
      <c r="B13" s="74">
        <v>21</v>
      </c>
      <c r="C13" s="26"/>
      <c r="D13" s="54"/>
      <c r="E13" s="84"/>
      <c r="G13" s="74">
        <v>21</v>
      </c>
      <c r="H13" s="176"/>
      <c r="I13" s="189"/>
      <c r="J13" s="178"/>
      <c r="L13" s="74">
        <v>21</v>
      </c>
      <c r="M13" s="176"/>
      <c r="N13" s="189"/>
      <c r="O13" s="178"/>
      <c r="Q13" s="74">
        <v>21</v>
      </c>
      <c r="R13" s="51">
        <v>5</v>
      </c>
      <c r="S13" s="55" t="s">
        <v>115</v>
      </c>
      <c r="T13" s="51" t="s">
        <v>69</v>
      </c>
    </row>
    <row r="14" spans="1:21" ht="11.25" customHeight="1" x14ac:dyDescent="0.2">
      <c r="B14" s="74">
        <v>20</v>
      </c>
      <c r="C14" s="117">
        <v>3</v>
      </c>
      <c r="D14" s="118" t="s">
        <v>756</v>
      </c>
      <c r="E14" s="117" t="s">
        <v>757</v>
      </c>
      <c r="G14" s="74">
        <v>20</v>
      </c>
      <c r="H14" s="26"/>
      <c r="I14" s="54"/>
      <c r="J14" s="84"/>
      <c r="L14" s="74">
        <v>20</v>
      </c>
      <c r="M14" s="26"/>
      <c r="N14" s="54"/>
      <c r="O14" s="84"/>
      <c r="Q14" s="74">
        <v>20</v>
      </c>
      <c r="R14" s="117">
        <v>1</v>
      </c>
      <c r="S14" s="118" t="s">
        <v>51</v>
      </c>
      <c r="T14" s="117" t="s">
        <v>73</v>
      </c>
    </row>
    <row r="15" spans="1:21" ht="11.25" customHeight="1" x14ac:dyDescent="0.2">
      <c r="B15" s="114">
        <v>19</v>
      </c>
      <c r="C15" s="51">
        <v>1</v>
      </c>
      <c r="D15" s="55" t="s">
        <v>758</v>
      </c>
      <c r="E15" s="51" t="s">
        <v>73</v>
      </c>
      <c r="G15" s="114">
        <v>19</v>
      </c>
      <c r="H15" s="176"/>
      <c r="I15" s="189"/>
      <c r="J15" s="178"/>
      <c r="L15" s="114">
        <v>19</v>
      </c>
      <c r="M15" s="176"/>
      <c r="N15" s="189"/>
      <c r="O15" s="178"/>
      <c r="Q15" s="114">
        <v>19</v>
      </c>
      <c r="R15" s="51">
        <v>1</v>
      </c>
      <c r="S15" s="55" t="s">
        <v>120</v>
      </c>
      <c r="T15" s="51" t="s">
        <v>80</v>
      </c>
    </row>
    <row r="16" spans="1:21" ht="11.25" customHeight="1" x14ac:dyDescent="0.2">
      <c r="B16" s="114">
        <v>18</v>
      </c>
      <c r="C16" s="26"/>
      <c r="D16" s="54"/>
      <c r="E16" s="84"/>
      <c r="G16" s="114">
        <v>18</v>
      </c>
      <c r="H16" s="26"/>
      <c r="I16" s="54"/>
      <c r="J16" s="84"/>
      <c r="L16" s="114">
        <v>18</v>
      </c>
      <c r="M16" s="117">
        <v>3</v>
      </c>
      <c r="N16" s="118" t="s">
        <v>48</v>
      </c>
      <c r="O16" s="117" t="s">
        <v>76</v>
      </c>
      <c r="Q16" s="114">
        <v>18</v>
      </c>
      <c r="R16" s="22"/>
      <c r="S16" s="54"/>
      <c r="T16" s="84"/>
    </row>
    <row r="17" spans="2:20" ht="11.25" customHeight="1" x14ac:dyDescent="0.2">
      <c r="B17" s="112">
        <v>17</v>
      </c>
      <c r="C17" s="3">
        <v>5</v>
      </c>
      <c r="D17" s="50" t="s">
        <v>759</v>
      </c>
      <c r="E17" s="50" t="s">
        <v>65</v>
      </c>
      <c r="G17" s="112">
        <v>17</v>
      </c>
      <c r="H17" s="153"/>
      <c r="I17" s="190"/>
      <c r="J17" s="192"/>
      <c r="L17" s="112">
        <v>17</v>
      </c>
      <c r="M17" s="193"/>
      <c r="N17" s="73"/>
      <c r="O17" s="191"/>
      <c r="Q17" s="112">
        <v>17</v>
      </c>
      <c r="R17" s="76">
        <v>2</v>
      </c>
      <c r="S17" s="76" t="s">
        <v>43</v>
      </c>
      <c r="T17" s="76" t="s">
        <v>69</v>
      </c>
    </row>
    <row r="18" spans="2:20" ht="11.25" customHeight="1" x14ac:dyDescent="0.2">
      <c r="B18" s="112"/>
      <c r="C18" s="3">
        <v>0</v>
      </c>
      <c r="D18" s="50" t="s">
        <v>48</v>
      </c>
      <c r="E18" s="50" t="s">
        <v>69</v>
      </c>
      <c r="G18" s="112"/>
      <c r="H18" s="91"/>
      <c r="I18" s="92"/>
      <c r="J18" s="93"/>
      <c r="L18" s="112"/>
      <c r="M18" s="193"/>
      <c r="N18" s="73"/>
      <c r="O18" s="191"/>
      <c r="Q18" s="112"/>
      <c r="R18" s="76"/>
      <c r="S18" s="76"/>
      <c r="T18" s="76"/>
    </row>
    <row r="19" spans="2:20" ht="11.25" customHeight="1" x14ac:dyDescent="0.2">
      <c r="B19" s="115">
        <v>16</v>
      </c>
      <c r="C19" s="117">
        <v>4</v>
      </c>
      <c r="D19" s="118" t="s">
        <v>37</v>
      </c>
      <c r="E19" s="117" t="s">
        <v>66</v>
      </c>
      <c r="G19" s="115">
        <v>16</v>
      </c>
      <c r="H19" s="119">
        <v>0</v>
      </c>
      <c r="I19" s="120" t="s">
        <v>38</v>
      </c>
      <c r="J19" s="119" t="s">
        <v>64</v>
      </c>
      <c r="L19" s="115">
        <v>16</v>
      </c>
      <c r="M19" s="119">
        <v>3</v>
      </c>
      <c r="N19" s="120" t="s">
        <v>55</v>
      </c>
      <c r="O19" s="119" t="s">
        <v>75</v>
      </c>
      <c r="Q19" s="115">
        <v>16</v>
      </c>
      <c r="R19" s="22"/>
      <c r="S19" s="54"/>
      <c r="T19" s="84"/>
    </row>
    <row r="20" spans="2:20" ht="11.25" customHeight="1" x14ac:dyDescent="0.2">
      <c r="B20" s="85"/>
      <c r="C20" s="117">
        <v>5</v>
      </c>
      <c r="D20" s="118" t="s">
        <v>760</v>
      </c>
      <c r="E20" s="117" t="s">
        <v>71</v>
      </c>
      <c r="G20" s="85"/>
      <c r="H20" s="119"/>
      <c r="I20" s="120"/>
      <c r="J20" s="119"/>
      <c r="L20" s="85"/>
      <c r="M20" s="119"/>
      <c r="N20" s="120"/>
      <c r="O20" s="119"/>
      <c r="Q20" s="85"/>
      <c r="R20" s="22"/>
      <c r="S20" s="54"/>
      <c r="T20" s="84"/>
    </row>
    <row r="21" spans="2:20" ht="11.25" customHeight="1" x14ac:dyDescent="0.2">
      <c r="B21" s="85"/>
      <c r="C21" s="117">
        <v>0</v>
      </c>
      <c r="D21" s="118" t="s">
        <v>761</v>
      </c>
      <c r="E21" s="117" t="s">
        <v>73</v>
      </c>
      <c r="G21" s="85"/>
      <c r="H21" s="119">
        <v>2</v>
      </c>
      <c r="I21" s="120" t="s">
        <v>52</v>
      </c>
      <c r="J21" s="119" t="s">
        <v>67</v>
      </c>
      <c r="L21" s="85"/>
      <c r="M21" s="119">
        <v>2</v>
      </c>
      <c r="N21" s="120" t="s">
        <v>47</v>
      </c>
      <c r="O21" s="119" t="s">
        <v>77</v>
      </c>
      <c r="Q21" s="85"/>
      <c r="R21" s="22"/>
      <c r="S21" s="54"/>
      <c r="T21" s="84"/>
    </row>
    <row r="22" spans="2:20" ht="11.25" customHeight="1" x14ac:dyDescent="0.2">
      <c r="B22" s="116"/>
      <c r="C22" s="117">
        <v>6</v>
      </c>
      <c r="D22" s="118" t="s">
        <v>762</v>
      </c>
      <c r="E22" s="117" t="s">
        <v>763</v>
      </c>
      <c r="G22" s="116"/>
      <c r="H22" s="119"/>
      <c r="I22" s="120"/>
      <c r="J22" s="119"/>
      <c r="L22" s="116"/>
      <c r="M22" s="119"/>
      <c r="N22" s="120"/>
      <c r="O22" s="119"/>
      <c r="Q22" s="116"/>
      <c r="R22" s="22"/>
      <c r="S22" s="54"/>
      <c r="T22" s="84"/>
    </row>
    <row r="23" spans="2:20" ht="11.25" customHeight="1" x14ac:dyDescent="0.2">
      <c r="B23" s="112">
        <v>15</v>
      </c>
      <c r="C23" s="51">
        <v>0</v>
      </c>
      <c r="D23" s="55" t="s">
        <v>764</v>
      </c>
      <c r="E23" s="51" t="s">
        <v>65</v>
      </c>
      <c r="G23" s="112">
        <v>15</v>
      </c>
      <c r="H23" s="51">
        <v>3</v>
      </c>
      <c r="I23" s="55" t="s">
        <v>43</v>
      </c>
      <c r="J23" s="51" t="s">
        <v>64</v>
      </c>
      <c r="L23" s="112">
        <v>15</v>
      </c>
      <c r="M23" s="76">
        <v>4</v>
      </c>
      <c r="N23" s="77" t="s">
        <v>59</v>
      </c>
      <c r="O23" s="76" t="s">
        <v>78</v>
      </c>
      <c r="Q23" s="112">
        <v>15</v>
      </c>
      <c r="R23" s="76">
        <v>8</v>
      </c>
      <c r="S23" s="77" t="s">
        <v>34</v>
      </c>
      <c r="T23" s="76" t="s">
        <v>67</v>
      </c>
    </row>
    <row r="24" spans="2:20" ht="11.25" customHeight="1" x14ac:dyDescent="0.2">
      <c r="B24" s="112"/>
      <c r="C24" s="51">
        <v>4</v>
      </c>
      <c r="D24" s="55" t="s">
        <v>57</v>
      </c>
      <c r="E24" s="51" t="s">
        <v>76</v>
      </c>
      <c r="G24" s="112"/>
      <c r="H24" s="51">
        <v>0</v>
      </c>
      <c r="I24" s="55" t="s">
        <v>44</v>
      </c>
      <c r="J24" s="51" t="s">
        <v>68</v>
      </c>
      <c r="L24" s="112"/>
      <c r="M24" s="76"/>
      <c r="N24" s="77"/>
      <c r="O24" s="76"/>
      <c r="Q24" s="112"/>
      <c r="R24" s="76"/>
      <c r="S24" s="77"/>
      <c r="T24" s="76"/>
    </row>
    <row r="25" spans="2:20" ht="11.25" customHeight="1" x14ac:dyDescent="0.2">
      <c r="B25" s="112"/>
      <c r="C25" s="51">
        <v>3</v>
      </c>
      <c r="D25" s="55" t="s">
        <v>766</v>
      </c>
      <c r="E25" s="51" t="s">
        <v>765</v>
      </c>
      <c r="G25" s="112"/>
      <c r="H25" s="51">
        <v>5</v>
      </c>
      <c r="I25" s="55" t="s">
        <v>55</v>
      </c>
      <c r="J25" s="51" t="s">
        <v>75</v>
      </c>
      <c r="L25" s="112"/>
      <c r="M25" s="76"/>
      <c r="N25" s="77"/>
      <c r="O25" s="76"/>
      <c r="Q25" s="112"/>
      <c r="R25" s="76"/>
      <c r="S25" s="77"/>
      <c r="T25" s="76"/>
    </row>
    <row r="26" spans="2:20" ht="11.25" customHeight="1" x14ac:dyDescent="0.2">
      <c r="B26" s="113">
        <v>14</v>
      </c>
      <c r="C26" s="119">
        <v>3</v>
      </c>
      <c r="D26" s="120" t="s">
        <v>35</v>
      </c>
      <c r="E26" s="119" t="s">
        <v>64</v>
      </c>
      <c r="G26" s="113">
        <v>14</v>
      </c>
      <c r="H26" s="22"/>
      <c r="I26" s="54"/>
      <c r="J26" s="84"/>
      <c r="L26" s="113">
        <v>14</v>
      </c>
      <c r="M26" s="119">
        <v>4</v>
      </c>
      <c r="N26" s="120" t="s">
        <v>129</v>
      </c>
      <c r="O26" s="119" t="s">
        <v>71</v>
      </c>
      <c r="Q26" s="113">
        <v>14</v>
      </c>
      <c r="R26" s="117">
        <v>3</v>
      </c>
      <c r="S26" s="118" t="s">
        <v>117</v>
      </c>
      <c r="T26" s="117" t="s">
        <v>64</v>
      </c>
    </row>
    <row r="27" spans="2:20" ht="11.25" customHeight="1" x14ac:dyDescent="0.2">
      <c r="B27" s="113"/>
      <c r="C27" s="119">
        <v>0</v>
      </c>
      <c r="D27" s="120" t="s">
        <v>93</v>
      </c>
      <c r="E27" s="119" t="s">
        <v>64</v>
      </c>
      <c r="G27" s="113"/>
      <c r="H27" s="22"/>
      <c r="I27" s="54"/>
      <c r="J27" s="84"/>
      <c r="L27" s="113"/>
      <c r="M27" s="119">
        <v>0</v>
      </c>
      <c r="N27" s="120" t="s">
        <v>93</v>
      </c>
      <c r="O27" s="119" t="s">
        <v>64</v>
      </c>
      <c r="Q27" s="113"/>
      <c r="R27" s="117">
        <v>0</v>
      </c>
      <c r="S27" s="118" t="s">
        <v>93</v>
      </c>
      <c r="T27" s="117" t="s">
        <v>64</v>
      </c>
    </row>
    <row r="28" spans="2:20" ht="11.25" customHeight="1" x14ac:dyDescent="0.2">
      <c r="B28" s="113"/>
      <c r="C28" s="119">
        <v>0</v>
      </c>
      <c r="D28" s="120" t="s">
        <v>121</v>
      </c>
      <c r="E28" s="119" t="s">
        <v>64</v>
      </c>
      <c r="G28" s="113"/>
      <c r="H28" s="22"/>
      <c r="I28" s="54"/>
      <c r="J28" s="84"/>
      <c r="L28" s="113"/>
      <c r="M28" s="119">
        <v>0</v>
      </c>
      <c r="N28" s="120" t="s">
        <v>121</v>
      </c>
      <c r="O28" s="119" t="s">
        <v>64</v>
      </c>
      <c r="Q28" s="113"/>
      <c r="R28" s="117">
        <v>0</v>
      </c>
      <c r="S28" s="118" t="s">
        <v>121</v>
      </c>
      <c r="T28" s="117" t="s">
        <v>64</v>
      </c>
    </row>
    <row r="29" spans="2:20" ht="11.25" customHeight="1" x14ac:dyDescent="0.2">
      <c r="B29" s="113">
        <v>13</v>
      </c>
      <c r="C29" s="51">
        <v>2</v>
      </c>
      <c r="D29" s="55" t="s">
        <v>55</v>
      </c>
      <c r="E29" s="51" t="s">
        <v>75</v>
      </c>
      <c r="G29" s="113">
        <v>13</v>
      </c>
      <c r="H29" s="51">
        <v>0</v>
      </c>
      <c r="I29" s="55" t="s">
        <v>40</v>
      </c>
      <c r="J29" s="51" t="s">
        <v>72</v>
      </c>
      <c r="L29" s="113">
        <v>13</v>
      </c>
      <c r="M29" s="76">
        <v>0</v>
      </c>
      <c r="N29" s="77" t="s">
        <v>44</v>
      </c>
      <c r="O29" s="76" t="s">
        <v>68</v>
      </c>
      <c r="Q29" s="113">
        <v>13</v>
      </c>
      <c r="R29" s="76">
        <v>0</v>
      </c>
      <c r="S29" s="77" t="s">
        <v>95</v>
      </c>
      <c r="T29" s="76" t="s">
        <v>76</v>
      </c>
    </row>
    <row r="30" spans="2:20" ht="11.25" customHeight="1" x14ac:dyDescent="0.2">
      <c r="B30" s="113"/>
      <c r="C30" s="51">
        <v>0</v>
      </c>
      <c r="D30" s="55" t="s">
        <v>62</v>
      </c>
      <c r="E30" s="51" t="s">
        <v>67</v>
      </c>
      <c r="G30" s="113"/>
      <c r="H30" s="51">
        <v>1</v>
      </c>
      <c r="I30" s="55" t="s">
        <v>42</v>
      </c>
      <c r="J30" s="51" t="s">
        <v>71</v>
      </c>
      <c r="L30" s="113"/>
      <c r="M30" s="76"/>
      <c r="N30" s="77"/>
      <c r="O30" s="76"/>
      <c r="Q30" s="113"/>
      <c r="R30" s="76"/>
      <c r="S30" s="77"/>
      <c r="T30" s="76"/>
    </row>
    <row r="31" spans="2:20" ht="11.25" customHeight="1" x14ac:dyDescent="0.2">
      <c r="B31" s="113"/>
      <c r="C31" s="51">
        <v>4</v>
      </c>
      <c r="D31" s="55" t="s">
        <v>60</v>
      </c>
      <c r="E31" s="51" t="s">
        <v>79</v>
      </c>
      <c r="G31" s="113"/>
      <c r="H31" s="51">
        <v>0</v>
      </c>
      <c r="I31" s="55" t="s">
        <v>57</v>
      </c>
      <c r="J31" s="51" t="s">
        <v>80</v>
      </c>
      <c r="L31" s="113"/>
      <c r="M31" s="76"/>
      <c r="N31" s="77"/>
      <c r="O31" s="76"/>
      <c r="Q31" s="113"/>
      <c r="R31" s="76"/>
      <c r="S31" s="77"/>
      <c r="T31" s="76"/>
    </row>
    <row r="32" spans="2:20" ht="11.25" customHeight="1" x14ac:dyDescent="0.2">
      <c r="B32" s="113">
        <v>12</v>
      </c>
      <c r="C32" s="119">
        <v>1</v>
      </c>
      <c r="D32" s="120" t="s">
        <v>45</v>
      </c>
      <c r="E32" s="119" t="s">
        <v>78</v>
      </c>
      <c r="G32" s="113">
        <v>12</v>
      </c>
      <c r="H32" s="117">
        <v>3</v>
      </c>
      <c r="I32" s="118" t="s">
        <v>34</v>
      </c>
      <c r="J32" s="117" t="s">
        <v>67</v>
      </c>
      <c r="L32" s="113">
        <v>12</v>
      </c>
      <c r="M32" s="119">
        <v>0</v>
      </c>
      <c r="N32" s="120" t="s">
        <v>62</v>
      </c>
      <c r="O32" s="119" t="s">
        <v>74</v>
      </c>
      <c r="Q32" s="113">
        <v>12</v>
      </c>
      <c r="R32" s="119">
        <v>4</v>
      </c>
      <c r="S32" s="120" t="s">
        <v>122</v>
      </c>
      <c r="T32" s="119" t="s">
        <v>96</v>
      </c>
    </row>
    <row r="33" spans="2:20" ht="11.25" customHeight="1" x14ac:dyDescent="0.2">
      <c r="B33" s="113"/>
      <c r="C33" s="119"/>
      <c r="D33" s="120"/>
      <c r="E33" s="119"/>
      <c r="G33" s="113"/>
      <c r="H33" s="117">
        <v>6</v>
      </c>
      <c r="I33" s="118" t="s">
        <v>35</v>
      </c>
      <c r="J33" s="117" t="s">
        <v>64</v>
      </c>
      <c r="L33" s="113"/>
      <c r="M33" s="119"/>
      <c r="N33" s="120"/>
      <c r="O33" s="119"/>
      <c r="Q33" s="113"/>
      <c r="R33" s="119"/>
      <c r="S33" s="120"/>
      <c r="T33" s="119"/>
    </row>
    <row r="34" spans="2:20" ht="11.25" customHeight="1" x14ac:dyDescent="0.2">
      <c r="B34" s="113"/>
      <c r="C34" s="119"/>
      <c r="D34" s="120"/>
      <c r="E34" s="119"/>
      <c r="G34" s="113"/>
      <c r="H34" s="117">
        <v>1</v>
      </c>
      <c r="I34" s="118" t="s">
        <v>39</v>
      </c>
      <c r="J34" s="117" t="s">
        <v>70</v>
      </c>
      <c r="L34" s="113"/>
      <c r="M34" s="119"/>
      <c r="N34" s="120"/>
      <c r="O34" s="119"/>
      <c r="Q34" s="113"/>
      <c r="R34" s="119"/>
      <c r="S34" s="120"/>
      <c r="T34" s="119"/>
    </row>
    <row r="35" spans="2:20" ht="11.25" customHeight="1" x14ac:dyDescent="0.2">
      <c r="B35" s="113"/>
      <c r="C35" s="119">
        <v>2</v>
      </c>
      <c r="D35" s="120" t="s">
        <v>41</v>
      </c>
      <c r="E35" s="119" t="s">
        <v>81</v>
      </c>
      <c r="G35" s="113"/>
      <c r="H35" s="117">
        <v>2</v>
      </c>
      <c r="I35" s="118" t="s">
        <v>46</v>
      </c>
      <c r="J35" s="117" t="s">
        <v>76</v>
      </c>
      <c r="L35" s="113"/>
      <c r="M35" s="119"/>
      <c r="N35" s="120"/>
      <c r="O35" s="119"/>
      <c r="Q35" s="113"/>
      <c r="R35" s="119">
        <v>0</v>
      </c>
      <c r="S35" s="120" t="s">
        <v>57</v>
      </c>
      <c r="T35" s="119" t="s">
        <v>71</v>
      </c>
    </row>
    <row r="36" spans="2:20" ht="11.25" customHeight="1" x14ac:dyDescent="0.2">
      <c r="B36" s="113"/>
      <c r="C36" s="119"/>
      <c r="D36" s="120"/>
      <c r="E36" s="119"/>
      <c r="G36" s="113"/>
      <c r="H36" s="117">
        <v>0</v>
      </c>
      <c r="I36" s="118" t="s">
        <v>48</v>
      </c>
      <c r="J36" s="117" t="s">
        <v>69</v>
      </c>
      <c r="L36" s="113"/>
      <c r="M36" s="119"/>
      <c r="N36" s="120"/>
      <c r="O36" s="119"/>
      <c r="Q36" s="113"/>
      <c r="R36" s="119"/>
      <c r="S36" s="120"/>
      <c r="T36" s="119"/>
    </row>
    <row r="37" spans="2:20" ht="11.25" customHeight="1" x14ac:dyDescent="0.2">
      <c r="B37" s="113">
        <v>11</v>
      </c>
      <c r="C37" s="76">
        <v>2</v>
      </c>
      <c r="D37" s="77" t="s">
        <v>767</v>
      </c>
      <c r="E37" s="76" t="s">
        <v>65</v>
      </c>
      <c r="G37" s="113">
        <v>11</v>
      </c>
      <c r="H37" s="76">
        <v>3</v>
      </c>
      <c r="I37" s="77" t="s">
        <v>56</v>
      </c>
      <c r="J37" s="76" t="s">
        <v>82</v>
      </c>
      <c r="L37" s="113">
        <v>11</v>
      </c>
      <c r="M37" s="51">
        <v>4</v>
      </c>
      <c r="N37" s="55" t="s">
        <v>97</v>
      </c>
      <c r="O37" s="51" t="s">
        <v>74</v>
      </c>
      <c r="Q37" s="113">
        <v>11</v>
      </c>
      <c r="R37" s="76">
        <v>1</v>
      </c>
      <c r="S37" s="77" t="s">
        <v>46</v>
      </c>
      <c r="T37" s="76" t="s">
        <v>67</v>
      </c>
    </row>
    <row r="38" spans="2:20" ht="11.25" customHeight="1" x14ac:dyDescent="0.2">
      <c r="B38" s="113"/>
      <c r="C38" s="76"/>
      <c r="D38" s="77"/>
      <c r="E38" s="76"/>
      <c r="G38" s="113"/>
      <c r="H38" s="76"/>
      <c r="I38" s="77"/>
      <c r="J38" s="76"/>
      <c r="L38" s="113"/>
      <c r="M38" s="51">
        <v>5</v>
      </c>
      <c r="N38" s="55" t="s">
        <v>118</v>
      </c>
      <c r="O38" s="51" t="s">
        <v>86</v>
      </c>
      <c r="Q38" s="113"/>
      <c r="R38" s="76">
        <v>1</v>
      </c>
      <c r="S38" s="77" t="s">
        <v>94</v>
      </c>
      <c r="T38" s="76" t="s">
        <v>79</v>
      </c>
    </row>
    <row r="39" spans="2:20" ht="11.25" customHeight="1" x14ac:dyDescent="0.2">
      <c r="B39" s="113"/>
      <c r="C39" s="76"/>
      <c r="D39" s="77"/>
      <c r="E39" s="76"/>
      <c r="G39" s="113"/>
      <c r="H39" s="76"/>
      <c r="I39" s="77"/>
      <c r="J39" s="76"/>
      <c r="L39" s="113"/>
      <c r="M39" s="51">
        <v>0</v>
      </c>
      <c r="N39" s="55" t="s">
        <v>52</v>
      </c>
      <c r="O39" s="51" t="s">
        <v>67</v>
      </c>
      <c r="Q39" s="113"/>
      <c r="R39" s="51">
        <v>1</v>
      </c>
      <c r="S39" s="55" t="s">
        <v>94</v>
      </c>
      <c r="T39" s="51" t="s">
        <v>79</v>
      </c>
    </row>
    <row r="40" spans="2:20" ht="11.25" customHeight="1" x14ac:dyDescent="0.2">
      <c r="B40" s="113">
        <v>10</v>
      </c>
      <c r="C40" s="119">
        <v>0</v>
      </c>
      <c r="D40" s="120" t="s">
        <v>40</v>
      </c>
      <c r="E40" s="119" t="s">
        <v>72</v>
      </c>
      <c r="G40" s="113">
        <v>10</v>
      </c>
      <c r="H40" s="117">
        <v>1</v>
      </c>
      <c r="I40" s="118" t="s">
        <v>49</v>
      </c>
      <c r="J40" s="117" t="s">
        <v>78</v>
      </c>
      <c r="L40" s="113">
        <v>10</v>
      </c>
      <c r="M40" s="117">
        <v>1</v>
      </c>
      <c r="N40" s="118" t="s">
        <v>120</v>
      </c>
      <c r="O40" s="117" t="s">
        <v>80</v>
      </c>
      <c r="Q40" s="113">
        <v>10</v>
      </c>
      <c r="R40" s="119">
        <v>1</v>
      </c>
      <c r="S40" s="120" t="s">
        <v>50</v>
      </c>
      <c r="T40" s="119" t="s">
        <v>67</v>
      </c>
    </row>
    <row r="41" spans="2:20" ht="11.25" customHeight="1" x14ac:dyDescent="0.2">
      <c r="B41" s="113"/>
      <c r="C41" s="119"/>
      <c r="D41" s="120"/>
      <c r="E41" s="119"/>
      <c r="G41" s="113"/>
      <c r="H41" s="117">
        <v>2</v>
      </c>
      <c r="I41" s="118" t="s">
        <v>50</v>
      </c>
      <c r="J41" s="117" t="s">
        <v>73</v>
      </c>
      <c r="L41" s="113"/>
      <c r="M41" s="117">
        <v>0</v>
      </c>
      <c r="N41" s="118" t="s">
        <v>51</v>
      </c>
      <c r="O41" s="117" t="s">
        <v>73</v>
      </c>
      <c r="Q41" s="113"/>
      <c r="R41" s="119"/>
      <c r="S41" s="120"/>
      <c r="T41" s="119"/>
    </row>
    <row r="42" spans="2:20" ht="11.25" customHeight="1" x14ac:dyDescent="0.2">
      <c r="B42" s="113"/>
      <c r="C42" s="119"/>
      <c r="D42" s="120"/>
      <c r="E42" s="119"/>
      <c r="G42" s="113"/>
      <c r="H42" s="117">
        <v>0</v>
      </c>
      <c r="I42" s="118" t="s">
        <v>61</v>
      </c>
      <c r="J42" s="117" t="s">
        <v>81</v>
      </c>
      <c r="L42" s="113"/>
      <c r="M42" s="117">
        <v>3</v>
      </c>
      <c r="N42" s="118" t="s">
        <v>58</v>
      </c>
      <c r="O42" s="117" t="s">
        <v>70</v>
      </c>
      <c r="Q42" s="113"/>
      <c r="R42" s="119"/>
      <c r="S42" s="120"/>
      <c r="T42" s="119"/>
    </row>
    <row r="43" spans="2:20" ht="11.25" customHeight="1" x14ac:dyDescent="0.2">
      <c r="B43" s="90" t="s">
        <v>125</v>
      </c>
      <c r="C43" s="91"/>
      <c r="D43" s="92"/>
      <c r="E43" s="93"/>
      <c r="G43" s="90" t="s">
        <v>125</v>
      </c>
      <c r="H43" s="91"/>
      <c r="I43" s="92"/>
      <c r="J43" s="93"/>
      <c r="L43" s="104" t="s">
        <v>125</v>
      </c>
      <c r="M43" s="91"/>
      <c r="N43" s="92"/>
      <c r="O43" s="93"/>
      <c r="Q43" s="104" t="s">
        <v>125</v>
      </c>
      <c r="R43" s="91"/>
      <c r="S43" s="92"/>
      <c r="T43" s="93"/>
    </row>
  </sheetData>
  <mergeCells count="102">
    <mergeCell ref="C40:C42"/>
    <mergeCell ref="D40:D42"/>
    <mergeCell ref="E40:E42"/>
    <mergeCell ref="B40:B42"/>
    <mergeCell ref="C26:C28"/>
    <mergeCell ref="D26:D28"/>
    <mergeCell ref="E26:E28"/>
    <mergeCell ref="C32:C34"/>
    <mergeCell ref="D32:D34"/>
    <mergeCell ref="E32:E34"/>
    <mergeCell ref="C35:C36"/>
    <mergeCell ref="D35:D36"/>
    <mergeCell ref="E35:E36"/>
    <mergeCell ref="C37:C39"/>
    <mergeCell ref="D37:D39"/>
    <mergeCell ref="E37:E39"/>
    <mergeCell ref="Q10:Q11"/>
    <mergeCell ref="Q19:Q22"/>
    <mergeCell ref="B23:B25"/>
    <mergeCell ref="B29:B31"/>
    <mergeCell ref="B32:B36"/>
    <mergeCell ref="S17:S18"/>
    <mergeCell ref="T17:T18"/>
    <mergeCell ref="B17:B18"/>
    <mergeCell ref="G19:G22"/>
    <mergeCell ref="L19:L22"/>
    <mergeCell ref="H19:H20"/>
    <mergeCell ref="I19:I20"/>
    <mergeCell ref="J19:J20"/>
    <mergeCell ref="H21:H22"/>
    <mergeCell ref="I21:I22"/>
    <mergeCell ref="J21:J22"/>
    <mergeCell ref="M19:M20"/>
    <mergeCell ref="N19:N20"/>
    <mergeCell ref="O19:O20"/>
    <mergeCell ref="M21:M22"/>
    <mergeCell ref="N21:N22"/>
    <mergeCell ref="B37:B39"/>
    <mergeCell ref="Q17:Q18"/>
    <mergeCell ref="R17:R18"/>
    <mergeCell ref="O21:O22"/>
    <mergeCell ref="B19:B22"/>
    <mergeCell ref="G17:G18"/>
    <mergeCell ref="G26:G28"/>
    <mergeCell ref="L17:L18"/>
    <mergeCell ref="B26:B28"/>
    <mergeCell ref="B10:B11"/>
    <mergeCell ref="G37:G39"/>
    <mergeCell ref="G40:G42"/>
    <mergeCell ref="L10:L11"/>
    <mergeCell ref="L23:L25"/>
    <mergeCell ref="L26:L28"/>
    <mergeCell ref="L29:L31"/>
    <mergeCell ref="L32:L36"/>
    <mergeCell ref="G23:G25"/>
    <mergeCell ref="G10:G11"/>
    <mergeCell ref="G29:G31"/>
    <mergeCell ref="G32:G36"/>
    <mergeCell ref="L40:L42"/>
    <mergeCell ref="H10:H11"/>
    <mergeCell ref="I10:I11"/>
    <mergeCell ref="J10:J11"/>
    <mergeCell ref="H37:H39"/>
    <mergeCell ref="I37:I39"/>
    <mergeCell ref="J37:J39"/>
    <mergeCell ref="M23:M25"/>
    <mergeCell ref="L37:L39"/>
    <mergeCell ref="N23:N25"/>
    <mergeCell ref="M29:M31"/>
    <mergeCell ref="N29:N31"/>
    <mergeCell ref="M32:M36"/>
    <mergeCell ref="M26:M28"/>
    <mergeCell ref="N26:N28"/>
    <mergeCell ref="N32:N36"/>
    <mergeCell ref="Q37:Q39"/>
    <mergeCell ref="Q40:Q42"/>
    <mergeCell ref="R23:R25"/>
    <mergeCell ref="S23:S25"/>
    <mergeCell ref="T23:T25"/>
    <mergeCell ref="Q32:Q36"/>
    <mergeCell ref="R40:R42"/>
    <mergeCell ref="S40:S42"/>
    <mergeCell ref="T40:T42"/>
    <mergeCell ref="R37:R38"/>
    <mergeCell ref="S37:S38"/>
    <mergeCell ref="T37:T38"/>
    <mergeCell ref="O32:O36"/>
    <mergeCell ref="O23:O25"/>
    <mergeCell ref="O29:O31"/>
    <mergeCell ref="T35:T36"/>
    <mergeCell ref="R32:R34"/>
    <mergeCell ref="S32:S34"/>
    <mergeCell ref="T32:T34"/>
    <mergeCell ref="R29:R31"/>
    <mergeCell ref="S29:S31"/>
    <mergeCell ref="T29:T31"/>
    <mergeCell ref="Q23:Q25"/>
    <mergeCell ref="Q26:Q28"/>
    <mergeCell ref="O26:O28"/>
    <mergeCell ref="R35:R36"/>
    <mergeCell ref="S35:S36"/>
    <mergeCell ref="Q29:Q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DB 2013-2014</vt:lpstr>
      <vt:lpstr>Cart</vt:lpstr>
      <vt:lpstr>Rig</vt:lpstr>
      <vt:lpstr>Ass</vt:lpstr>
      <vt:lpstr>ass conf</vt:lpstr>
      <vt:lpstr>C gol</vt:lpstr>
      <vt:lpstr>A gol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 Innocenzi</cp:lastModifiedBy>
  <dcterms:created xsi:type="dcterms:W3CDTF">2013-07-01T19:45:51Z</dcterms:created>
  <dcterms:modified xsi:type="dcterms:W3CDTF">2014-08-08T15:00:17Z</dcterms:modified>
</cp:coreProperties>
</file>