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92" windowWidth="12420" windowHeight="5448" activeTab="2"/>
  </bookViews>
  <sheets>
    <sheet name="Foglio1" sheetId="1" r:id="rId1"/>
    <sheet name="Foglio2" sheetId="3" r:id="rId2"/>
    <sheet name="Foglio3" sheetId="5" r:id="rId3"/>
  </sheets>
  <calcPr calcId="145621"/>
</workbook>
</file>

<file path=xl/calcChain.xml><?xml version="1.0" encoding="utf-8"?>
<calcChain xmlns="http://schemas.openxmlformats.org/spreadsheetml/2006/main">
  <c r="E40" i="1" l="1"/>
  <c r="E41" i="1"/>
  <c r="D25" i="3"/>
  <c r="H25" i="3"/>
  <c r="C25" i="3"/>
  <c r="G25" i="3"/>
  <c r="I41" i="1"/>
  <c r="G41" i="1"/>
  <c r="D41" i="1"/>
  <c r="C41" i="1"/>
  <c r="G40" i="1"/>
  <c r="D40" i="1"/>
  <c r="C40" i="1"/>
  <c r="I39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6" i="1"/>
  <c r="AH28" i="1"/>
  <c r="N28" i="1"/>
  <c r="L28" i="1"/>
  <c r="I40" i="1" l="1"/>
  <c r="C28" i="1"/>
  <c r="H28" i="1" l="1"/>
  <c r="AJ28" i="1" l="1"/>
  <c r="Z28" i="1"/>
  <c r="AF28" i="1"/>
  <c r="P28" i="1"/>
  <c r="T28" i="1"/>
  <c r="X28" i="1"/>
  <c r="AD28" i="1"/>
  <c r="AB28" i="1"/>
  <c r="V28" i="1"/>
  <c r="R28" i="1"/>
  <c r="J28" i="1"/>
  <c r="O29" i="1" s="1"/>
  <c r="F28" i="1"/>
  <c r="AI29" i="1" l="1"/>
  <c r="G33" i="1" s="1"/>
  <c r="G29" i="1"/>
  <c r="C33" i="1" s="1"/>
  <c r="D33" i="1"/>
  <c r="Y29" i="1"/>
  <c r="E33" i="1" s="1"/>
  <c r="I33" i="1" l="1"/>
  <c r="B29" i="1"/>
  <c r="D14" i="1" l="1"/>
  <c r="I35" i="1"/>
  <c r="G35" i="1"/>
  <c r="C35" i="1"/>
  <c r="D35" i="1"/>
  <c r="E35" i="1"/>
  <c r="D16" i="1"/>
  <c r="D13" i="1"/>
  <c r="D15" i="1"/>
  <c r="D20" i="1"/>
  <c r="D23" i="1"/>
  <c r="D25" i="1"/>
  <c r="D10" i="1"/>
  <c r="D17" i="1"/>
  <c r="D24" i="1"/>
  <c r="D18" i="1"/>
  <c r="D8" i="1"/>
  <c r="D6" i="1"/>
  <c r="D22" i="1"/>
  <c r="D19" i="1"/>
  <c r="D11" i="1"/>
  <c r="D21" i="1"/>
  <c r="D9" i="1"/>
  <c r="D7" i="1"/>
  <c r="D12" i="1"/>
  <c r="G34" i="1"/>
  <c r="C34" i="1"/>
  <c r="E34" i="1"/>
  <c r="D34" i="1"/>
  <c r="I34" i="1" l="1"/>
  <c r="D28" i="1"/>
</calcChain>
</file>

<file path=xl/sharedStrings.xml><?xml version="1.0" encoding="utf-8"?>
<sst xmlns="http://schemas.openxmlformats.org/spreadsheetml/2006/main" count="385" uniqueCount="260">
  <si>
    <t>atalanta</t>
  </si>
  <si>
    <t>bologna</t>
  </si>
  <si>
    <t>cagliari</t>
  </si>
  <si>
    <t>catania</t>
  </si>
  <si>
    <t>chievo</t>
  </si>
  <si>
    <t>fiorentina</t>
  </si>
  <si>
    <t>genoa</t>
  </si>
  <si>
    <t>inter</t>
  </si>
  <si>
    <t>juventus</t>
  </si>
  <si>
    <t>lazio</t>
  </si>
  <si>
    <t>lecce</t>
  </si>
  <si>
    <t>milan</t>
  </si>
  <si>
    <t>napoli</t>
  </si>
  <si>
    <t>novara</t>
  </si>
  <si>
    <t>palermo</t>
  </si>
  <si>
    <t>parma</t>
  </si>
  <si>
    <t>roma</t>
  </si>
  <si>
    <t>siena</t>
  </si>
  <si>
    <t>udinese</t>
  </si>
  <si>
    <t>cesena</t>
  </si>
  <si>
    <t>benassi</t>
  </si>
  <si>
    <t>boruc</t>
  </si>
  <si>
    <t>buffon</t>
  </si>
  <si>
    <t>brkic</t>
  </si>
  <si>
    <t>frey</t>
  </si>
  <si>
    <t>de sanctis</t>
  </si>
  <si>
    <t>handanovic</t>
  </si>
  <si>
    <t>marchetti</t>
  </si>
  <si>
    <t>julio cesar</t>
  </si>
  <si>
    <t>sorrentino</t>
  </si>
  <si>
    <t>tvorvas</t>
  </si>
  <si>
    <t>basta</t>
  </si>
  <si>
    <t>campagnaro</t>
  </si>
  <si>
    <t>ceccarelli</t>
  </si>
  <si>
    <t>cuadrado</t>
  </si>
  <si>
    <t>gobbi</t>
  </si>
  <si>
    <t>gemiti</t>
  </si>
  <si>
    <t>heinze</t>
  </si>
  <si>
    <t>maicon</t>
  </si>
  <si>
    <t>paletta</t>
  </si>
  <si>
    <t>paci</t>
  </si>
  <si>
    <t>almiron</t>
  </si>
  <si>
    <t>alvarez</t>
  </si>
  <si>
    <t>portieri</t>
  </si>
  <si>
    <t>difensori</t>
  </si>
  <si>
    <t>centrocampisti</t>
  </si>
  <si>
    <t>attaccanti</t>
  </si>
  <si>
    <t>biondini</t>
  </si>
  <si>
    <t>boateng</t>
  </si>
  <si>
    <t>conti</t>
  </si>
  <si>
    <t>cerci</t>
  </si>
  <si>
    <t>cigarini</t>
  </si>
  <si>
    <t>cossu</t>
  </si>
  <si>
    <t>coutinho</t>
  </si>
  <si>
    <t>giovinco</t>
  </si>
  <si>
    <t>gomez</t>
  </si>
  <si>
    <t>hamsik</t>
  </si>
  <si>
    <t>hernanes</t>
  </si>
  <si>
    <t>hetemay</t>
  </si>
  <si>
    <t>ilicic</t>
  </si>
  <si>
    <t>ibarbo</t>
  </si>
  <si>
    <t>isla</t>
  </si>
  <si>
    <t>lamela</t>
  </si>
  <si>
    <t>lazzari</t>
  </si>
  <si>
    <t>lodi</t>
  </si>
  <si>
    <t>marchisio</t>
  </si>
  <si>
    <t>merkel</t>
  </si>
  <si>
    <t>migliaccio</t>
  </si>
  <si>
    <t>moralez</t>
  </si>
  <si>
    <t>nocerino</t>
  </si>
  <si>
    <t>naingollan</t>
  </si>
  <si>
    <t>pepe</t>
  </si>
  <si>
    <t>parolo</t>
  </si>
  <si>
    <t>pirlo</t>
  </si>
  <si>
    <t>radovanovic</t>
  </si>
  <si>
    <t>ramirez</t>
  </si>
  <si>
    <t>ricchiuti</t>
  </si>
  <si>
    <t>rigoni l.</t>
  </si>
  <si>
    <t>rigoni m.</t>
  </si>
  <si>
    <t>rossi</t>
  </si>
  <si>
    <t>seedorf</t>
  </si>
  <si>
    <t>schelotto</t>
  </si>
  <si>
    <t>taddei</t>
  </si>
  <si>
    <t>veloso</t>
  </si>
  <si>
    <t>zahavi</t>
  </si>
  <si>
    <t>acquafresca</t>
  </si>
  <si>
    <t>bergessio</t>
  </si>
  <si>
    <t>biabiany</t>
  </si>
  <si>
    <t>bojan</t>
  </si>
  <si>
    <t>brienza</t>
  </si>
  <si>
    <t>destro</t>
  </si>
  <si>
    <t>cassano</t>
  </si>
  <si>
    <t>castaignos</t>
  </si>
  <si>
    <t>catellani</t>
  </si>
  <si>
    <t>cavani</t>
  </si>
  <si>
    <t>cissè</t>
  </si>
  <si>
    <t>denis</t>
  </si>
  <si>
    <t>di natale</t>
  </si>
  <si>
    <t>di vaio</t>
  </si>
  <si>
    <t>gonzalez</t>
  </si>
  <si>
    <t>hernandez</t>
  </si>
  <si>
    <t>ibra</t>
  </si>
  <si>
    <t>jovetic</t>
  </si>
  <si>
    <t>klose</t>
  </si>
  <si>
    <t>lavezzi</t>
  </si>
  <si>
    <t>marilungo</t>
  </si>
  <si>
    <t>mutu</t>
  </si>
  <si>
    <t>martinez</t>
  </si>
  <si>
    <t>miccoli</t>
  </si>
  <si>
    <t>matri</t>
  </si>
  <si>
    <t>milito</t>
  </si>
  <si>
    <t>moscardelli</t>
  </si>
  <si>
    <t>palacio</t>
  </si>
  <si>
    <t>pazzini</t>
  </si>
  <si>
    <t>pallissier</t>
  </si>
  <si>
    <t>pratto</t>
  </si>
  <si>
    <t>rocchi</t>
  </si>
  <si>
    <t>robinho</t>
  </si>
  <si>
    <t>tiribocchi</t>
  </si>
  <si>
    <t>thereau</t>
  </si>
  <si>
    <t>totti</t>
  </si>
  <si>
    <t>torje</t>
  </si>
  <si>
    <t>lulic</t>
  </si>
  <si>
    <t>totale MVP</t>
  </si>
  <si>
    <t>pandev</t>
  </si>
  <si>
    <t>nagatomo</t>
  </si>
  <si>
    <t xml:space="preserve"> MVP</t>
  </si>
  <si>
    <t xml:space="preserve">% </t>
  </si>
  <si>
    <t>a giornata</t>
  </si>
  <si>
    <t>MVP dopo 17 giornate</t>
  </si>
  <si>
    <t>Squadra</t>
  </si>
  <si>
    <t>MVP</t>
  </si>
  <si>
    <t>%</t>
  </si>
  <si>
    <t>I p</t>
  </si>
  <si>
    <t>II p</t>
  </si>
  <si>
    <t>I d</t>
  </si>
  <si>
    <t>II d</t>
  </si>
  <si>
    <t>III d</t>
  </si>
  <si>
    <t>I c</t>
  </si>
  <si>
    <t>II c</t>
  </si>
  <si>
    <t>III c</t>
  </si>
  <si>
    <t>IV c</t>
  </si>
  <si>
    <t>V c</t>
  </si>
  <si>
    <t>I a</t>
  </si>
  <si>
    <t>II a</t>
  </si>
  <si>
    <t>III a</t>
  </si>
  <si>
    <t>IV a</t>
  </si>
  <si>
    <t>4a</t>
  </si>
  <si>
    <t>3a</t>
  </si>
  <si>
    <t>2a</t>
  </si>
  <si>
    <t>1a</t>
  </si>
  <si>
    <t>5c</t>
  </si>
  <si>
    <t>4c</t>
  </si>
  <si>
    <t>3c</t>
  </si>
  <si>
    <t>2c</t>
  </si>
  <si>
    <t>1c</t>
  </si>
  <si>
    <t>3d</t>
  </si>
  <si>
    <t>2d</t>
  </si>
  <si>
    <t>1d</t>
  </si>
  <si>
    <t>2p</t>
  </si>
  <si>
    <t>1p</t>
  </si>
  <si>
    <t>totale</t>
  </si>
  <si>
    <t>muriel</t>
  </si>
  <si>
    <t>sammarco</t>
  </si>
  <si>
    <t>jankovic</t>
  </si>
  <si>
    <t>pavarini</t>
  </si>
  <si>
    <t>pegolo</t>
  </si>
  <si>
    <t>lucarelli</t>
  </si>
  <si>
    <t>paloschi</t>
  </si>
  <si>
    <t>behrami</t>
  </si>
  <si>
    <t>budan</t>
  </si>
  <si>
    <t>armero</t>
  </si>
  <si>
    <t>bizzarri</t>
  </si>
  <si>
    <t>IV d</t>
  </si>
  <si>
    <t>4d</t>
  </si>
  <si>
    <t>modesto</t>
  </si>
  <si>
    <t>portanova</t>
  </si>
  <si>
    <t>thiagoriberio</t>
  </si>
  <si>
    <t>18=cat-rom</t>
  </si>
  <si>
    <t>21=ata-gen</t>
  </si>
  <si>
    <t>21=bol-fio</t>
  </si>
  <si>
    <t>21=par-juv</t>
  </si>
  <si>
    <t>21=sie-cat</t>
  </si>
  <si>
    <t>porcari</t>
  </si>
  <si>
    <t>borini</t>
  </si>
  <si>
    <t>iaquinta</t>
  </si>
  <si>
    <t>zuniga</t>
  </si>
  <si>
    <t>pinilla</t>
  </si>
  <si>
    <t>barrientos</t>
  </si>
  <si>
    <t>maxilopez</t>
  </si>
  <si>
    <t>caracciolo</t>
  </si>
  <si>
    <t>consigli</t>
  </si>
  <si>
    <t>emanuelson</t>
  </si>
  <si>
    <t>donati</t>
  </si>
  <si>
    <t>mirante</t>
  </si>
  <si>
    <t>antonioli</t>
  </si>
  <si>
    <t>sculli</t>
  </si>
  <si>
    <t>nastasic</t>
  </si>
  <si>
    <t>mauri</t>
  </si>
  <si>
    <t>samuel</t>
  </si>
  <si>
    <t>diamati</t>
  </si>
  <si>
    <t>valdes</t>
  </si>
  <si>
    <t>jeda</t>
  </si>
  <si>
    <t>viviano</t>
  </si>
  <si>
    <t>legrottaglie</t>
  </si>
  <si>
    <t>vucinic</t>
  </si>
  <si>
    <t>osvaldo</t>
  </si>
  <si>
    <t>gabbiadini</t>
  </si>
  <si>
    <t>acerbi</t>
  </si>
  <si>
    <t>diakhite</t>
  </si>
  <si>
    <t>natali</t>
  </si>
  <si>
    <t>spolli</t>
  </si>
  <si>
    <t>lanzafame</t>
  </si>
  <si>
    <t>floccari</t>
  </si>
  <si>
    <t>vidal</t>
  </si>
  <si>
    <t>mascara</t>
  </si>
  <si>
    <t>bradley</t>
  </si>
  <si>
    <t>bonucci</t>
  </si>
  <si>
    <t>muntari</t>
  </si>
  <si>
    <t>asamoah</t>
  </si>
  <si>
    <t>delpiero</t>
  </si>
  <si>
    <t>borriello</t>
  </si>
  <si>
    <t>sneijder</t>
  </si>
  <si>
    <t>boijnov</t>
  </si>
  <si>
    <t>santana</t>
  </si>
  <si>
    <t>simplicio</t>
  </si>
  <si>
    <t>pinzi</t>
  </si>
  <si>
    <t>bertolacci</t>
  </si>
  <si>
    <t>montolivo</t>
  </si>
  <si>
    <t>nesta</t>
  </si>
  <si>
    <t>fabbrini</t>
  </si>
  <si>
    <t>agliardi</t>
  </si>
  <si>
    <t>kozak</t>
  </si>
  <si>
    <t>ariaudo</t>
  </si>
  <si>
    <t>candreva</t>
  </si>
  <si>
    <t>vacek</t>
  </si>
  <si>
    <t>dossena</t>
  </si>
  <si>
    <t>gilardino</t>
  </si>
  <si>
    <t>MVP dopo 38 giornate</t>
  </si>
  <si>
    <t>* meno 5:</t>
  </si>
  <si>
    <t>V a</t>
  </si>
  <si>
    <t>5a</t>
  </si>
  <si>
    <t>bogdani</t>
  </si>
  <si>
    <t>inzaghi</t>
  </si>
  <si>
    <t>alla 38</t>
  </si>
  <si>
    <t>alla 17</t>
  </si>
  <si>
    <t>tot MVP</t>
  </si>
  <si>
    <t>derossi</t>
  </si>
  <si>
    <t>dimichele</t>
  </si>
  <si>
    <t>calaio</t>
  </si>
  <si>
    <t>&gt;3</t>
  </si>
  <si>
    <t>&gt;1</t>
  </si>
  <si>
    <t>rigoni</t>
  </si>
  <si>
    <t>diamanti</t>
  </si>
  <si>
    <t>dinatale</t>
  </si>
  <si>
    <t>divaio</t>
  </si>
  <si>
    <t>centrocampisti  &gt;2</t>
  </si>
  <si>
    <t>[IMG]http://i50.tinypic.com/30s8x1z.png[/IMG]</t>
  </si>
  <si>
    <t>[IMG]http://i47.tinypic.com/1zyk4de.png[/IMG]</t>
  </si>
  <si>
    <t>[IMG]http://i50.tinypic.com/2mnrxg5.png[/IMG]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</si>
</sst>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Times New Roman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5" xfId="0" applyFont="1" applyBorder="1"/>
    <xf numFmtId="1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1" fontId="1" fillId="0" borderId="6" xfId="0" applyNumberFormat="1" applyFont="1" applyBorder="1" applyAlignment="1">
      <alignment horizontal="center"/>
    </xf>
    <xf numFmtId="0" fontId="1" fillId="0" borderId="7" xfId="0" applyFont="1" applyBorder="1"/>
    <xf numFmtId="1" fontId="1" fillId="0" borderId="8" xfId="0" applyNumberFormat="1" applyFont="1" applyBorder="1" applyAlignment="1">
      <alignment horizontal="center"/>
    </xf>
    <xf numFmtId="0" fontId="1" fillId="0" borderId="8" xfId="0" applyFont="1" applyBorder="1"/>
    <xf numFmtId="1" fontId="1" fillId="0" borderId="9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9" fontId="1" fillId="0" borderId="0" xfId="0" applyNumberFormat="1" applyFont="1" applyBorder="1" applyAlignment="1">
      <alignment horizontal="center"/>
    </xf>
    <xf numFmtId="9" fontId="1" fillId="0" borderId="6" xfId="0" applyNumberFormat="1" applyFont="1" applyBorder="1" applyAlignment="1">
      <alignment horizontal="center"/>
    </xf>
    <xf numFmtId="9" fontId="1" fillId="0" borderId="9" xfId="0" applyNumberFormat="1" applyFont="1" applyBorder="1" applyAlignment="1">
      <alignment horizontal="center"/>
    </xf>
    <xf numFmtId="1" fontId="1" fillId="0" borderId="14" xfId="0" applyNumberFormat="1" applyFont="1" applyBorder="1" applyAlignment="1">
      <alignment horizontal="center"/>
    </xf>
    <xf numFmtId="1" fontId="1" fillId="0" borderId="15" xfId="0" applyNumberFormat="1" applyFont="1" applyBorder="1" applyAlignment="1">
      <alignment horizontal="center"/>
    </xf>
    <xf numFmtId="0" fontId="1" fillId="0" borderId="16" xfId="0" applyFont="1" applyBorder="1"/>
    <xf numFmtId="1" fontId="1" fillId="0" borderId="18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1" fillId="0" borderId="20" xfId="0" applyFont="1" applyBorder="1"/>
    <xf numFmtId="0" fontId="1" fillId="0" borderId="13" xfId="0" applyFont="1" applyBorder="1" applyAlignment="1">
      <alignment horizontal="center"/>
    </xf>
    <xf numFmtId="1" fontId="1" fillId="0" borderId="21" xfId="0" applyNumberFormat="1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1" fontId="1" fillId="0" borderId="25" xfId="0" applyNumberFormat="1" applyFont="1" applyBorder="1" applyAlignment="1">
      <alignment horizontal="center"/>
    </xf>
    <xf numFmtId="9" fontId="1" fillId="0" borderId="27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9" xfId="0" applyFont="1" applyBorder="1"/>
    <xf numFmtId="9" fontId="1" fillId="0" borderId="30" xfId="0" applyNumberFormat="1" applyFont="1" applyBorder="1" applyAlignment="1">
      <alignment horizontal="center"/>
    </xf>
    <xf numFmtId="9" fontId="1" fillId="0" borderId="28" xfId="0" applyNumberFormat="1" applyFont="1" applyBorder="1" applyAlignment="1">
      <alignment horizontal="center"/>
    </xf>
    <xf numFmtId="9" fontId="1" fillId="0" borderId="26" xfId="0" applyNumberFormat="1" applyFont="1" applyBorder="1" applyAlignment="1">
      <alignment horizontal="center"/>
    </xf>
    <xf numFmtId="164" fontId="1" fillId="0" borderId="8" xfId="0" applyNumberFormat="1" applyFont="1" applyBorder="1"/>
    <xf numFmtId="164" fontId="1" fillId="0" borderId="15" xfId="0" applyNumberFormat="1" applyFont="1" applyBorder="1"/>
    <xf numFmtId="164" fontId="1" fillId="0" borderId="20" xfId="0" applyNumberFormat="1" applyFont="1" applyBorder="1"/>
    <xf numFmtId="9" fontId="1" fillId="0" borderId="17" xfId="0" applyNumberFormat="1" applyFont="1" applyBorder="1"/>
    <xf numFmtId="9" fontId="1" fillId="0" borderId="22" xfId="0" applyNumberFormat="1" applyFont="1" applyBorder="1"/>
    <xf numFmtId="1" fontId="1" fillId="0" borderId="29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" fontId="1" fillId="0" borderId="2" xfId="0" applyNumberFormat="1" applyFont="1" applyBorder="1"/>
    <xf numFmtId="1" fontId="1" fillId="0" borderId="13" xfId="0" applyNumberFormat="1" applyFont="1" applyBorder="1" applyAlignment="1">
      <alignment horizontal="center"/>
    </xf>
    <xf numFmtId="1" fontId="1" fillId="0" borderId="19" xfId="0" applyNumberFormat="1" applyFont="1" applyBorder="1"/>
    <xf numFmtId="1" fontId="1" fillId="0" borderId="3" xfId="0" applyNumberFormat="1" applyFont="1" applyBorder="1"/>
    <xf numFmtId="9" fontId="1" fillId="0" borderId="28" xfId="0" applyNumberFormat="1" applyFont="1" applyBorder="1"/>
    <xf numFmtId="164" fontId="1" fillId="0" borderId="7" xfId="0" applyNumberFormat="1" applyFont="1" applyBorder="1"/>
    <xf numFmtId="1" fontId="1" fillId="0" borderId="8" xfId="0" applyNumberFormat="1" applyFont="1" applyBorder="1"/>
    <xf numFmtId="0" fontId="1" fillId="0" borderId="2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" fontId="1" fillId="0" borderId="11" xfId="0" applyNumberFormat="1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1" fontId="1" fillId="0" borderId="12" xfId="0" applyNumberFormat="1" applyFont="1" applyBorder="1" applyAlignment="1">
      <alignment horizontal="center"/>
    </xf>
    <xf numFmtId="0" fontId="1" fillId="0" borderId="3" xfId="0" applyFont="1" applyBorder="1"/>
    <xf numFmtId="1" fontId="1" fillId="0" borderId="3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3" xfId="0" applyNumberFormat="1" applyFont="1" applyBorder="1"/>
    <xf numFmtId="9" fontId="1" fillId="0" borderId="35" xfId="0" applyNumberFormat="1" applyFont="1" applyBorder="1"/>
    <xf numFmtId="164" fontId="1" fillId="0" borderId="25" xfId="0" applyNumberFormat="1" applyFont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2" xfId="0" applyBorder="1" applyAlignment="1">
      <alignment horizontal="center"/>
    </xf>
    <xf numFmtId="9" fontId="0" fillId="0" borderId="6" xfId="0" applyNumberFormat="1" applyBorder="1" applyAlignment="1">
      <alignment horizontal="center"/>
    </xf>
    <xf numFmtId="9" fontId="0" fillId="0" borderId="9" xfId="0" applyNumberFormat="1" applyBorder="1" applyAlignment="1">
      <alignment horizontal="center"/>
    </xf>
    <xf numFmtId="9" fontId="0" fillId="0" borderId="12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1" fontId="1" fillId="0" borderId="16" xfId="0" applyNumberFormat="1" applyFont="1" applyBorder="1" applyAlignment="1">
      <alignment horizontal="center"/>
    </xf>
    <xf numFmtId="1" fontId="1" fillId="0" borderId="20" xfId="0" applyNumberFormat="1" applyFont="1" applyBorder="1" applyAlignment="1">
      <alignment horizontal="center"/>
    </xf>
    <xf numFmtId="0" fontId="1" fillId="0" borderId="36" xfId="0" applyFont="1" applyBorder="1"/>
    <xf numFmtId="1" fontId="1" fillId="0" borderId="16" xfId="0" applyNumberFormat="1" applyFont="1" applyBorder="1" applyAlignment="1">
      <alignment horizontal="left"/>
    </xf>
    <xf numFmtId="0" fontId="2" fillId="0" borderId="16" xfId="0" applyFont="1" applyBorder="1"/>
    <xf numFmtId="0" fontId="2" fillId="0" borderId="0" xfId="0" applyFont="1" applyBorder="1"/>
    <xf numFmtId="1" fontId="2" fillId="0" borderId="0" xfId="0" applyNumberFormat="1" applyFont="1" applyBorder="1" applyAlignment="1">
      <alignment horizontal="center"/>
    </xf>
    <xf numFmtId="0" fontId="0" fillId="0" borderId="0" xfId="0" applyBorder="1" applyAlignment="1"/>
    <xf numFmtId="0" fontId="1" fillId="0" borderId="32" xfId="0" applyFont="1" applyBorder="1" applyAlignment="1"/>
    <xf numFmtId="0" fontId="1" fillId="0" borderId="27" xfId="0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9" fontId="1" fillId="0" borderId="18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1" fontId="1" fillId="0" borderId="19" xfId="0" applyNumberFormat="1" applyFont="1" applyBorder="1" applyAlignment="1">
      <alignment horizontal="center"/>
    </xf>
    <xf numFmtId="1" fontId="1" fillId="0" borderId="37" xfId="0" applyNumberFormat="1" applyFont="1" applyBorder="1" applyAlignment="1">
      <alignment horizontal="center"/>
    </xf>
    <xf numFmtId="9" fontId="1" fillId="0" borderId="35" xfId="0" applyNumberFormat="1" applyFont="1" applyBorder="1" applyAlignment="1">
      <alignment horizontal="center"/>
    </xf>
    <xf numFmtId="9" fontId="1" fillId="0" borderId="17" xfId="0" applyNumberFormat="1" applyFont="1" applyBorder="1" applyAlignment="1">
      <alignment horizontal="center"/>
    </xf>
    <xf numFmtId="9" fontId="1" fillId="0" borderId="38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25" xfId="0" applyNumberFormat="1" applyFont="1" applyBorder="1" applyAlignment="1">
      <alignment horizontal="center"/>
    </xf>
    <xf numFmtId="164" fontId="1" fillId="0" borderId="20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1" fontId="1" fillId="0" borderId="39" xfId="0" applyNumberFormat="1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9" fontId="1" fillId="0" borderId="19" xfId="0" applyNumberFormat="1" applyFont="1" applyBorder="1" applyAlignment="1">
      <alignment horizontal="center"/>
    </xf>
    <xf numFmtId="9" fontId="1" fillId="0" borderId="13" xfId="0" applyNumberFormat="1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9" fontId="1" fillId="0" borderId="32" xfId="0" applyNumberFormat="1" applyFont="1" applyBorder="1" applyAlignment="1">
      <alignment horizontal="center"/>
    </xf>
    <xf numFmtId="9" fontId="1" fillId="0" borderId="34" xfId="0" applyNumberFormat="1" applyFont="1" applyBorder="1" applyAlignment="1">
      <alignment horizontal="center"/>
    </xf>
  </cellXfs>
  <cellStyles count="1">
    <cellStyle name="Normale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3" formatCode="0%"/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border outline="0">
        <left style="medium">
          <color indexed="64"/>
        </left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la1" displayName="Tabella1" ref="B5:AJ25" totalsRowShown="0" headerRowDxfId="36" tableBorderDxfId="35">
  <autoFilter ref="B5:AJ25"/>
  <sortState ref="B6:AH25">
    <sortCondition descending="1" ref="C5:C25"/>
  </sortState>
  <tableColumns count="35">
    <tableColumn id="1" name="Squadra" dataDxfId="34"/>
    <tableColumn id="2" name="MVP" dataDxfId="33">
      <calculatedColumnFormula>SUM(F6,H6,J6,L6,N6,P6,R6,T6,V6,X6,Z6,AB6,AD6,AF6,AH6,AJ6)</calculatedColumnFormula>
    </tableColumn>
    <tableColumn id="3" name="%" dataDxfId="32">
      <calculatedColumnFormula>C6/($B$29/10)</calculatedColumnFormula>
    </tableColumn>
    <tableColumn id="5" name="I p" dataDxfId="31"/>
    <tableColumn id="6" name="1p" dataDxfId="30"/>
    <tableColumn id="7" name="II p" dataDxfId="29"/>
    <tableColumn id="8" name="2p" dataDxfId="28"/>
    <tableColumn id="10" name="I d" dataDxfId="27"/>
    <tableColumn id="11" name="1d" dataDxfId="26"/>
    <tableColumn id="12" name="II d" dataDxfId="25"/>
    <tableColumn id="13" name="2d" dataDxfId="24"/>
    <tableColumn id="4" name="III d" dataDxfId="23"/>
    <tableColumn id="9" name="3d" dataDxfId="22"/>
    <tableColumn id="14" name="IV d" dataDxfId="21"/>
    <tableColumn id="15" name="4d" dataDxfId="20"/>
    <tableColumn id="17" name="I c" dataDxfId="19"/>
    <tableColumn id="18" name="1c" dataDxfId="18"/>
    <tableColumn id="19" name="II c" dataDxfId="17"/>
    <tableColumn id="20" name="2c" dataDxfId="16"/>
    <tableColumn id="21" name="III c" dataDxfId="15"/>
    <tableColumn id="22" name="3c" dataDxfId="14"/>
    <tableColumn id="23" name="IV c" dataDxfId="13"/>
    <tableColumn id="24" name="4c" dataDxfId="12"/>
    <tableColumn id="25" name="V c" dataDxfId="11"/>
    <tableColumn id="26" name="5c" dataDxfId="10"/>
    <tableColumn id="28" name="I a" dataDxfId="9"/>
    <tableColumn id="29" name="1a" dataDxfId="8"/>
    <tableColumn id="30" name="II a" dataDxfId="7"/>
    <tableColumn id="31" name="2a" dataDxfId="6"/>
    <tableColumn id="32" name="III a" dataDxfId="5"/>
    <tableColumn id="33" name="3a" dataDxfId="4"/>
    <tableColumn id="16" name="IV a" dataDxfId="3"/>
    <tableColumn id="27" name="4a" dataDxfId="2"/>
    <tableColumn id="34" name="V a" dataDxfId="1"/>
    <tableColumn id="35" name="5a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K41"/>
  <sheetViews>
    <sheetView topLeftCell="O4" zoomScaleNormal="100" workbookViewId="0">
      <selection activeCell="Q28" sqref="Q28"/>
    </sheetView>
  </sheetViews>
  <sheetFormatPr defaultRowHeight="13.8" x14ac:dyDescent="0.25"/>
  <cols>
    <col min="1" max="1" width="1.6640625" style="3" customWidth="1"/>
    <col min="2" max="2" width="9.77734375" style="3" customWidth="1"/>
    <col min="3" max="3" width="9.77734375" style="2" customWidth="1"/>
    <col min="4" max="4" width="9.77734375" style="13" customWidth="1"/>
    <col min="5" max="5" width="9.77734375" style="3" customWidth="1"/>
    <col min="6" max="6" width="3.77734375" style="2" customWidth="1"/>
    <col min="7" max="7" width="9.77734375" style="3" customWidth="1"/>
    <col min="8" max="8" width="3.77734375" style="2" customWidth="1"/>
    <col min="9" max="9" width="9.77734375" style="3" customWidth="1"/>
    <col min="10" max="10" width="3.77734375" style="2" customWidth="1"/>
    <col min="11" max="11" width="9.77734375" style="3" customWidth="1"/>
    <col min="12" max="12" width="3.77734375" style="2" customWidth="1"/>
    <col min="13" max="13" width="9.77734375" style="2" customWidth="1"/>
    <col min="14" max="14" width="3.77734375" style="2" customWidth="1"/>
    <col min="15" max="15" width="9.77734375" style="3" customWidth="1"/>
    <col min="16" max="16" width="3.77734375" style="2" customWidth="1"/>
    <col min="17" max="17" width="9.77734375" style="3" customWidth="1"/>
    <col min="18" max="18" width="3.77734375" style="2" customWidth="1"/>
    <col min="19" max="19" width="9.77734375" style="3" customWidth="1"/>
    <col min="20" max="20" width="3.77734375" style="2" customWidth="1"/>
    <col min="21" max="21" width="9.77734375" style="3" customWidth="1"/>
    <col min="22" max="22" width="3.77734375" style="2" customWidth="1"/>
    <col min="23" max="23" width="9.77734375" style="3" customWidth="1"/>
    <col min="24" max="24" width="3.77734375" style="2" customWidth="1"/>
    <col min="25" max="25" width="9.77734375" style="3" customWidth="1"/>
    <col min="26" max="26" width="3.77734375" style="2" customWidth="1"/>
    <col min="27" max="27" width="9.77734375" style="3" customWidth="1"/>
    <col min="28" max="28" width="3.77734375" style="2" customWidth="1"/>
    <col min="29" max="29" width="9.77734375" style="3" customWidth="1"/>
    <col min="30" max="30" width="3.77734375" style="2" customWidth="1"/>
    <col min="31" max="31" width="9.77734375" style="3" customWidth="1"/>
    <col min="32" max="32" width="3.77734375" style="2" customWidth="1"/>
    <col min="33" max="33" width="9.77734375" style="2" customWidth="1"/>
    <col min="34" max="34" width="3.77734375" style="2" customWidth="1"/>
    <col min="35" max="35" width="9.77734375" style="3" customWidth="1"/>
    <col min="36" max="36" width="3.77734375" style="2" customWidth="1"/>
    <col min="37" max="37" width="2.77734375" style="2" customWidth="1"/>
    <col min="38" max="16384" width="8.88671875" style="3"/>
  </cols>
  <sheetData>
    <row r="1" spans="2:37" x14ac:dyDescent="0.25">
      <c r="B1" s="3" t="s">
        <v>239</v>
      </c>
      <c r="C1" s="2" t="s">
        <v>178</v>
      </c>
      <c r="D1" s="13" t="s">
        <v>179</v>
      </c>
      <c r="E1" s="3" t="s">
        <v>180</v>
      </c>
      <c r="G1" s="3" t="s">
        <v>181</v>
      </c>
      <c r="I1" s="3" t="s">
        <v>182</v>
      </c>
    </row>
    <row r="2" spans="2:37" ht="9" customHeight="1" thickBot="1" x14ac:dyDescent="0.3"/>
    <row r="3" spans="2:37" ht="14.4" customHeight="1" thickBot="1" x14ac:dyDescent="0.3">
      <c r="B3" s="116" t="s">
        <v>238</v>
      </c>
      <c r="C3" s="117"/>
      <c r="D3" s="118"/>
      <c r="E3" s="116" t="s">
        <v>43</v>
      </c>
      <c r="F3" s="117"/>
      <c r="G3" s="117"/>
      <c r="H3" s="118"/>
      <c r="I3" s="116" t="s">
        <v>44</v>
      </c>
      <c r="J3" s="117"/>
      <c r="K3" s="117"/>
      <c r="L3" s="117"/>
      <c r="M3" s="117"/>
      <c r="N3" s="117"/>
      <c r="O3" s="117"/>
      <c r="P3" s="118"/>
      <c r="Q3" s="116" t="s">
        <v>45</v>
      </c>
      <c r="R3" s="117"/>
      <c r="S3" s="117"/>
      <c r="T3" s="117"/>
      <c r="U3" s="117"/>
      <c r="V3" s="117"/>
      <c r="W3" s="117"/>
      <c r="X3" s="117"/>
      <c r="Y3" s="117"/>
      <c r="Z3" s="118"/>
      <c r="AA3" s="116" t="s">
        <v>46</v>
      </c>
      <c r="AB3" s="117"/>
      <c r="AC3" s="117"/>
      <c r="AD3" s="117"/>
      <c r="AE3" s="117"/>
      <c r="AF3" s="117"/>
      <c r="AG3" s="117"/>
      <c r="AH3" s="117"/>
      <c r="AI3" s="117"/>
      <c r="AJ3" s="118"/>
    </row>
    <row r="4" spans="2:37" ht="9" customHeight="1" x14ac:dyDescent="0.25">
      <c r="B4" s="10"/>
      <c r="C4" s="25"/>
      <c r="D4" s="12"/>
      <c r="E4" s="10"/>
      <c r="F4" s="11"/>
      <c r="G4" s="21"/>
      <c r="H4" s="12"/>
      <c r="I4" s="10"/>
      <c r="J4" s="11"/>
      <c r="K4" s="21"/>
      <c r="L4" s="23"/>
      <c r="M4" s="21"/>
      <c r="N4" s="23"/>
      <c r="O4" s="11"/>
      <c r="P4" s="12"/>
      <c r="Q4" s="10"/>
      <c r="R4" s="11"/>
      <c r="S4" s="21"/>
      <c r="T4" s="23"/>
      <c r="U4" s="11"/>
      <c r="V4" s="11"/>
      <c r="W4" s="21"/>
      <c r="X4" s="23"/>
      <c r="Y4" s="11"/>
      <c r="Z4" s="12"/>
      <c r="AA4" s="10"/>
      <c r="AB4" s="11"/>
      <c r="AC4" s="21"/>
      <c r="AD4" s="9"/>
      <c r="AE4" s="21"/>
      <c r="AF4" s="23"/>
      <c r="AG4" s="21"/>
      <c r="AH4" s="23"/>
      <c r="AI4" s="11"/>
      <c r="AJ4" s="12"/>
      <c r="AK4" s="3"/>
    </row>
    <row r="5" spans="2:37" ht="13.8" customHeight="1" x14ac:dyDescent="0.25">
      <c r="B5" s="11" t="s">
        <v>130</v>
      </c>
      <c r="C5" s="48" t="s">
        <v>131</v>
      </c>
      <c r="D5" s="12" t="s">
        <v>132</v>
      </c>
      <c r="E5" s="10" t="s">
        <v>133</v>
      </c>
      <c r="F5" s="11" t="s">
        <v>160</v>
      </c>
      <c r="G5" s="49" t="s">
        <v>134</v>
      </c>
      <c r="H5" s="12" t="s">
        <v>159</v>
      </c>
      <c r="I5" s="10" t="s">
        <v>135</v>
      </c>
      <c r="J5" s="11" t="s">
        <v>158</v>
      </c>
      <c r="K5" s="49" t="s">
        <v>136</v>
      </c>
      <c r="L5" s="50" t="s">
        <v>157</v>
      </c>
      <c r="M5" s="49" t="s">
        <v>137</v>
      </c>
      <c r="N5" s="50" t="s">
        <v>156</v>
      </c>
      <c r="O5" s="11" t="s">
        <v>173</v>
      </c>
      <c r="P5" s="12" t="s">
        <v>174</v>
      </c>
      <c r="Q5" s="10" t="s">
        <v>138</v>
      </c>
      <c r="R5" s="11" t="s">
        <v>155</v>
      </c>
      <c r="S5" s="49" t="s">
        <v>139</v>
      </c>
      <c r="T5" s="50" t="s">
        <v>154</v>
      </c>
      <c r="U5" s="11" t="s">
        <v>140</v>
      </c>
      <c r="V5" s="11" t="s">
        <v>153</v>
      </c>
      <c r="W5" s="49" t="s">
        <v>141</v>
      </c>
      <c r="X5" s="50" t="s">
        <v>152</v>
      </c>
      <c r="Y5" s="11" t="s">
        <v>142</v>
      </c>
      <c r="Z5" s="12" t="s">
        <v>151</v>
      </c>
      <c r="AA5" s="10" t="s">
        <v>143</v>
      </c>
      <c r="AB5" s="11" t="s">
        <v>150</v>
      </c>
      <c r="AC5" s="49" t="s">
        <v>144</v>
      </c>
      <c r="AD5" s="11" t="s">
        <v>149</v>
      </c>
      <c r="AE5" s="49" t="s">
        <v>145</v>
      </c>
      <c r="AF5" s="50" t="s">
        <v>148</v>
      </c>
      <c r="AG5" s="49" t="s">
        <v>146</v>
      </c>
      <c r="AH5" s="50" t="s">
        <v>147</v>
      </c>
      <c r="AI5" s="11" t="s">
        <v>240</v>
      </c>
      <c r="AJ5" s="11" t="s">
        <v>241</v>
      </c>
      <c r="AK5" s="3"/>
    </row>
    <row r="6" spans="2:37" x14ac:dyDescent="0.25">
      <c r="B6" s="3" t="s">
        <v>8</v>
      </c>
      <c r="C6" s="26">
        <f>SUM(F6,H6,J6,L6,N6,P6,R6,T6,V6,X6,Z6,AB6,AD6,AF6,AH6,AJ6)</f>
        <v>26</v>
      </c>
      <c r="D6" s="14">
        <f t="shared" ref="D6:D25" si="0">C6/($B$29/10)</f>
        <v>0.69518716577540107</v>
      </c>
      <c r="E6" s="1" t="s">
        <v>22</v>
      </c>
      <c r="F6" s="2">
        <v>2</v>
      </c>
      <c r="G6" s="18"/>
      <c r="H6" s="4"/>
      <c r="I6" s="1" t="s">
        <v>217</v>
      </c>
      <c r="J6" s="2">
        <v>1</v>
      </c>
      <c r="K6" s="18"/>
      <c r="L6" s="16"/>
      <c r="M6" s="74"/>
      <c r="N6" s="16"/>
      <c r="P6" s="4"/>
      <c r="Q6" s="1" t="s">
        <v>73</v>
      </c>
      <c r="R6" s="2">
        <v>5</v>
      </c>
      <c r="S6" s="18" t="s">
        <v>65</v>
      </c>
      <c r="T6" s="16">
        <v>4</v>
      </c>
      <c r="U6" s="3" t="s">
        <v>71</v>
      </c>
      <c r="V6" s="2">
        <v>2</v>
      </c>
      <c r="W6" s="18" t="s">
        <v>214</v>
      </c>
      <c r="X6" s="16">
        <v>2</v>
      </c>
      <c r="Z6" s="4"/>
      <c r="AA6" s="1" t="s">
        <v>109</v>
      </c>
      <c r="AB6" s="2">
        <v>4</v>
      </c>
      <c r="AC6" s="18" t="s">
        <v>205</v>
      </c>
      <c r="AD6" s="2">
        <v>3</v>
      </c>
      <c r="AE6" s="18" t="s">
        <v>220</v>
      </c>
      <c r="AF6" s="16">
        <v>2</v>
      </c>
      <c r="AG6" s="18" t="s">
        <v>221</v>
      </c>
      <c r="AH6" s="16">
        <v>1</v>
      </c>
      <c r="AI6" s="79"/>
      <c r="AJ6" s="80"/>
      <c r="AK6" s="3"/>
    </row>
    <row r="7" spans="2:37" x14ac:dyDescent="0.25">
      <c r="B7" s="3" t="s">
        <v>11</v>
      </c>
      <c r="C7" s="26">
        <f t="shared" ref="C7:C25" si="1">SUM(F7,H7,J7,L7,N7,P7,R7,T7,V7,X7,Z7,AB7,AD7,AF7,AH7,AJ7)</f>
        <v>26</v>
      </c>
      <c r="D7" s="14">
        <f t="shared" si="0"/>
        <v>0.69518716577540107</v>
      </c>
      <c r="E7" s="1"/>
      <c r="G7" s="18"/>
      <c r="H7" s="4"/>
      <c r="I7" s="1"/>
      <c r="K7" s="18"/>
      <c r="L7" s="16"/>
      <c r="M7" s="74"/>
      <c r="N7" s="16"/>
      <c r="P7" s="4"/>
      <c r="Q7" s="1" t="s">
        <v>69</v>
      </c>
      <c r="R7" s="2">
        <v>2</v>
      </c>
      <c r="S7" s="18" t="s">
        <v>80</v>
      </c>
      <c r="T7" s="16">
        <v>2</v>
      </c>
      <c r="U7" s="3" t="s">
        <v>48</v>
      </c>
      <c r="V7" s="2">
        <v>2</v>
      </c>
      <c r="W7" s="18" t="s">
        <v>192</v>
      </c>
      <c r="X7" s="16">
        <v>2</v>
      </c>
      <c r="Y7" s="3" t="s">
        <v>218</v>
      </c>
      <c r="Z7" s="4">
        <v>1</v>
      </c>
      <c r="AA7" s="1" t="s">
        <v>101</v>
      </c>
      <c r="AB7" s="2">
        <v>11</v>
      </c>
      <c r="AC7" s="18" t="s">
        <v>117</v>
      </c>
      <c r="AD7" s="2">
        <v>2</v>
      </c>
      <c r="AE7" s="18" t="s">
        <v>91</v>
      </c>
      <c r="AF7" s="16">
        <v>2</v>
      </c>
      <c r="AG7" s="18" t="s">
        <v>243</v>
      </c>
      <c r="AH7" s="16">
        <v>1</v>
      </c>
      <c r="AI7" s="79" t="s">
        <v>189</v>
      </c>
      <c r="AJ7" s="80">
        <v>1</v>
      </c>
      <c r="AK7" s="3"/>
    </row>
    <row r="8" spans="2:37" x14ac:dyDescent="0.25">
      <c r="B8" s="3" t="s">
        <v>15</v>
      </c>
      <c r="C8" s="26">
        <f t="shared" si="1"/>
        <v>22</v>
      </c>
      <c r="D8" s="14">
        <f t="shared" si="0"/>
        <v>0.58823529411764708</v>
      </c>
      <c r="E8" s="1" t="s">
        <v>194</v>
      </c>
      <c r="F8" s="2">
        <v>1</v>
      </c>
      <c r="G8" s="18" t="s">
        <v>165</v>
      </c>
      <c r="H8" s="4">
        <v>1</v>
      </c>
      <c r="I8" s="1" t="s">
        <v>39</v>
      </c>
      <c r="J8" s="2">
        <v>2</v>
      </c>
      <c r="K8" s="18" t="s">
        <v>35</v>
      </c>
      <c r="L8" s="16">
        <v>1</v>
      </c>
      <c r="M8" s="18" t="s">
        <v>167</v>
      </c>
      <c r="N8" s="16">
        <v>1</v>
      </c>
      <c r="O8" s="3" t="s">
        <v>175</v>
      </c>
      <c r="P8" s="4">
        <v>1</v>
      </c>
      <c r="Q8" s="1" t="s">
        <v>54</v>
      </c>
      <c r="R8" s="2">
        <v>9</v>
      </c>
      <c r="S8" s="18" t="s">
        <v>201</v>
      </c>
      <c r="T8" s="16">
        <v>1</v>
      </c>
      <c r="W8" s="18"/>
      <c r="X8" s="16"/>
      <c r="Z8" s="4"/>
      <c r="AA8" s="1" t="s">
        <v>87</v>
      </c>
      <c r="AB8" s="2">
        <v>4</v>
      </c>
      <c r="AC8" s="18" t="s">
        <v>213</v>
      </c>
      <c r="AD8" s="2">
        <v>1</v>
      </c>
      <c r="AE8" s="18"/>
      <c r="AF8" s="16"/>
      <c r="AG8" s="18"/>
      <c r="AH8" s="16"/>
      <c r="AI8" s="79"/>
      <c r="AJ8" s="80"/>
      <c r="AK8" s="3"/>
    </row>
    <row r="9" spans="2:37" x14ac:dyDescent="0.25">
      <c r="B9" s="3" t="s">
        <v>18</v>
      </c>
      <c r="C9" s="26">
        <f t="shared" si="1"/>
        <v>22</v>
      </c>
      <c r="D9" s="14">
        <f t="shared" si="0"/>
        <v>0.58823529411764708</v>
      </c>
      <c r="E9" s="1" t="s">
        <v>26</v>
      </c>
      <c r="F9" s="2">
        <v>3</v>
      </c>
      <c r="G9" s="18"/>
      <c r="H9" s="4"/>
      <c r="I9" s="1" t="s">
        <v>31</v>
      </c>
      <c r="J9" s="2">
        <v>3</v>
      </c>
      <c r="K9" s="18" t="s">
        <v>171</v>
      </c>
      <c r="L9" s="16">
        <v>1</v>
      </c>
      <c r="M9" s="74"/>
      <c r="N9" s="16"/>
      <c r="P9" s="4"/>
      <c r="Q9" s="1" t="s">
        <v>61</v>
      </c>
      <c r="R9" s="2">
        <v>2</v>
      </c>
      <c r="S9" s="18" t="s">
        <v>219</v>
      </c>
      <c r="T9" s="16">
        <v>1</v>
      </c>
      <c r="U9" s="3" t="s">
        <v>226</v>
      </c>
      <c r="V9" s="2">
        <v>1</v>
      </c>
      <c r="W9" s="18" t="s">
        <v>230</v>
      </c>
      <c r="X9" s="16">
        <v>1</v>
      </c>
      <c r="Z9" s="4"/>
      <c r="AA9" s="1" t="s">
        <v>97</v>
      </c>
      <c r="AB9" s="2">
        <v>9</v>
      </c>
      <c r="AC9" s="18" t="s">
        <v>121</v>
      </c>
      <c r="AD9" s="2">
        <v>1</v>
      </c>
      <c r="AE9" s="18"/>
      <c r="AF9" s="16"/>
      <c r="AG9" s="18"/>
      <c r="AH9" s="16"/>
      <c r="AI9" s="79"/>
      <c r="AJ9" s="80"/>
      <c r="AK9" s="3"/>
    </row>
    <row r="10" spans="2:37" x14ac:dyDescent="0.25">
      <c r="B10" s="3" t="s">
        <v>0</v>
      </c>
      <c r="C10" s="26">
        <f t="shared" si="1"/>
        <v>21</v>
      </c>
      <c r="D10" s="14">
        <f t="shared" si="0"/>
        <v>0.56149732620320858</v>
      </c>
      <c r="E10" s="1" t="s">
        <v>191</v>
      </c>
      <c r="F10" s="2">
        <v>3</v>
      </c>
      <c r="G10" s="18"/>
      <c r="H10" s="4"/>
      <c r="I10" s="1"/>
      <c r="K10" s="18"/>
      <c r="L10" s="16"/>
      <c r="M10" s="74"/>
      <c r="N10" s="16"/>
      <c r="P10" s="4"/>
      <c r="Q10" s="1" t="s">
        <v>68</v>
      </c>
      <c r="R10" s="2">
        <v>4</v>
      </c>
      <c r="S10" s="18" t="s">
        <v>81</v>
      </c>
      <c r="T10" s="16">
        <v>3</v>
      </c>
      <c r="U10" s="3" t="s">
        <v>51</v>
      </c>
      <c r="V10" s="2">
        <v>1</v>
      </c>
      <c r="W10" s="18"/>
      <c r="X10" s="16"/>
      <c r="Z10" s="4"/>
      <c r="AA10" s="1" t="s">
        <v>96</v>
      </c>
      <c r="AB10" s="2">
        <v>7</v>
      </c>
      <c r="AC10" s="18" t="s">
        <v>105</v>
      </c>
      <c r="AD10" s="2">
        <v>1</v>
      </c>
      <c r="AE10" s="18" t="s">
        <v>118</v>
      </c>
      <c r="AF10" s="16">
        <v>1</v>
      </c>
      <c r="AG10" s="18" t="s">
        <v>207</v>
      </c>
      <c r="AH10" s="16">
        <v>1</v>
      </c>
      <c r="AI10" s="79"/>
      <c r="AJ10" s="80"/>
      <c r="AK10" s="3"/>
    </row>
    <row r="11" spans="2:37" x14ac:dyDescent="0.25">
      <c r="B11" s="3" t="s">
        <v>9</v>
      </c>
      <c r="C11" s="26">
        <f t="shared" si="1"/>
        <v>21</v>
      </c>
      <c r="D11" s="14">
        <f t="shared" si="0"/>
        <v>0.56149732620320858</v>
      </c>
      <c r="E11" s="1" t="s">
        <v>27</v>
      </c>
      <c r="F11" s="2">
        <v>2</v>
      </c>
      <c r="G11" s="18" t="s">
        <v>172</v>
      </c>
      <c r="H11" s="4">
        <v>1</v>
      </c>
      <c r="I11" s="1" t="s">
        <v>122</v>
      </c>
      <c r="J11" s="2">
        <v>1</v>
      </c>
      <c r="K11" s="18" t="s">
        <v>209</v>
      </c>
      <c r="L11" s="16">
        <v>1</v>
      </c>
      <c r="M11" s="74"/>
      <c r="N11" s="16"/>
      <c r="P11" s="4"/>
      <c r="Q11" s="1" t="s">
        <v>57</v>
      </c>
      <c r="R11" s="2">
        <v>2</v>
      </c>
      <c r="S11" s="18" t="s">
        <v>198</v>
      </c>
      <c r="T11" s="16">
        <v>2</v>
      </c>
      <c r="U11" s="3" t="s">
        <v>99</v>
      </c>
      <c r="V11" s="2">
        <v>1</v>
      </c>
      <c r="W11" s="18" t="s">
        <v>234</v>
      </c>
      <c r="X11" s="16">
        <v>1</v>
      </c>
      <c r="Z11" s="4"/>
      <c r="AA11" s="1" t="s">
        <v>103</v>
      </c>
      <c r="AB11" s="2">
        <v>7</v>
      </c>
      <c r="AC11" s="18" t="s">
        <v>116</v>
      </c>
      <c r="AD11" s="2">
        <v>1</v>
      </c>
      <c r="AE11" s="18" t="s">
        <v>95</v>
      </c>
      <c r="AF11" s="16">
        <v>1</v>
      </c>
      <c r="AG11" s="18" t="s">
        <v>232</v>
      </c>
      <c r="AH11" s="16">
        <v>1</v>
      </c>
      <c r="AI11" s="79"/>
      <c r="AJ11" s="80"/>
      <c r="AK11" s="3"/>
    </row>
    <row r="12" spans="2:37" x14ac:dyDescent="0.25">
      <c r="B12" s="3" t="s">
        <v>12</v>
      </c>
      <c r="C12" s="26">
        <f t="shared" si="1"/>
        <v>20</v>
      </c>
      <c r="D12" s="14">
        <f t="shared" si="0"/>
        <v>0.53475935828877008</v>
      </c>
      <c r="E12" s="1" t="s">
        <v>25</v>
      </c>
      <c r="F12" s="2">
        <v>1</v>
      </c>
      <c r="G12" s="18"/>
      <c r="H12" s="4"/>
      <c r="I12" s="1" t="s">
        <v>32</v>
      </c>
      <c r="J12" s="2">
        <v>1</v>
      </c>
      <c r="K12" s="18"/>
      <c r="L12" s="16"/>
      <c r="M12" s="74"/>
      <c r="N12" s="16"/>
      <c r="P12" s="4"/>
      <c r="Q12" s="1" t="s">
        <v>56</v>
      </c>
      <c r="R12" s="2">
        <v>2</v>
      </c>
      <c r="S12" s="18" t="s">
        <v>186</v>
      </c>
      <c r="T12" s="16">
        <v>1</v>
      </c>
      <c r="U12" s="3" t="s">
        <v>236</v>
      </c>
      <c r="V12" s="2">
        <v>1</v>
      </c>
      <c r="W12" s="18"/>
      <c r="X12" s="16"/>
      <c r="Z12" s="4"/>
      <c r="AA12" s="1" t="s">
        <v>94</v>
      </c>
      <c r="AB12" s="2">
        <v>7</v>
      </c>
      <c r="AC12" s="18" t="s">
        <v>104</v>
      </c>
      <c r="AD12" s="2">
        <v>6</v>
      </c>
      <c r="AE12" s="18" t="s">
        <v>124</v>
      </c>
      <c r="AF12" s="16">
        <v>1</v>
      </c>
      <c r="AG12" s="18"/>
      <c r="AH12" s="16"/>
      <c r="AI12" s="79"/>
      <c r="AJ12" s="80"/>
      <c r="AK12" s="3"/>
    </row>
    <row r="13" spans="2:37" x14ac:dyDescent="0.25">
      <c r="B13" s="3" t="s">
        <v>16</v>
      </c>
      <c r="C13" s="26">
        <f t="shared" si="1"/>
        <v>18</v>
      </c>
      <c r="D13" s="14">
        <f t="shared" si="0"/>
        <v>0.48128342245989308</v>
      </c>
      <c r="E13" s="1"/>
      <c r="G13" s="18"/>
      <c r="H13" s="4"/>
      <c r="I13" s="1" t="s">
        <v>37</v>
      </c>
      <c r="J13" s="2">
        <v>1</v>
      </c>
      <c r="K13" s="18"/>
      <c r="L13" s="16"/>
      <c r="M13" s="74"/>
      <c r="N13" s="16"/>
      <c r="P13" s="4"/>
      <c r="Q13" s="1" t="s">
        <v>247</v>
      </c>
      <c r="R13" s="2">
        <v>2</v>
      </c>
      <c r="S13" s="18" t="s">
        <v>62</v>
      </c>
      <c r="T13" s="16">
        <v>2</v>
      </c>
      <c r="U13" s="3" t="s">
        <v>82</v>
      </c>
      <c r="V13" s="2">
        <v>1</v>
      </c>
      <c r="W13" s="18" t="s">
        <v>225</v>
      </c>
      <c r="X13" s="16">
        <v>1</v>
      </c>
      <c r="Z13" s="4"/>
      <c r="AA13" s="1" t="s">
        <v>120</v>
      </c>
      <c r="AB13" s="2">
        <v>5</v>
      </c>
      <c r="AC13" s="18" t="s">
        <v>88</v>
      </c>
      <c r="AD13" s="2">
        <v>3</v>
      </c>
      <c r="AE13" s="18" t="s">
        <v>184</v>
      </c>
      <c r="AF13" s="16">
        <v>2</v>
      </c>
      <c r="AG13" s="18" t="s">
        <v>206</v>
      </c>
      <c r="AH13" s="16">
        <v>1</v>
      </c>
      <c r="AI13" s="79"/>
      <c r="AJ13" s="80"/>
      <c r="AK13" s="3"/>
    </row>
    <row r="14" spans="2:37" x14ac:dyDescent="0.25">
      <c r="B14" s="3" t="s">
        <v>1</v>
      </c>
      <c r="C14" s="26">
        <f t="shared" si="1"/>
        <v>18</v>
      </c>
      <c r="D14" s="14">
        <f t="shared" si="0"/>
        <v>0.48128342245989308</v>
      </c>
      <c r="E14" s="1" t="s">
        <v>231</v>
      </c>
      <c r="F14" s="2">
        <v>1</v>
      </c>
      <c r="G14" s="18"/>
      <c r="H14" s="4"/>
      <c r="I14" s="1" t="s">
        <v>176</v>
      </c>
      <c r="J14" s="2">
        <v>1</v>
      </c>
      <c r="K14" s="18"/>
      <c r="L14" s="16"/>
      <c r="M14" s="74"/>
      <c r="N14" s="16"/>
      <c r="P14" s="4"/>
      <c r="Q14" s="1" t="s">
        <v>75</v>
      </c>
      <c r="R14" s="2">
        <v>4</v>
      </c>
      <c r="S14" s="18" t="s">
        <v>200</v>
      </c>
      <c r="T14" s="16">
        <v>4</v>
      </c>
      <c r="W14" s="18"/>
      <c r="X14" s="16"/>
      <c r="Z14" s="4"/>
      <c r="AA14" s="1" t="s">
        <v>98</v>
      </c>
      <c r="AB14" s="2">
        <v>5</v>
      </c>
      <c r="AC14" s="18" t="s">
        <v>85</v>
      </c>
      <c r="AD14" s="2">
        <v>3</v>
      </c>
      <c r="AE14" s="18"/>
      <c r="AF14" s="16"/>
      <c r="AG14" s="18"/>
      <c r="AH14" s="16"/>
      <c r="AI14" s="79"/>
      <c r="AJ14" s="80"/>
      <c r="AK14" s="3"/>
    </row>
    <row r="15" spans="2:37" x14ac:dyDescent="0.25">
      <c r="B15" s="3" t="s">
        <v>2</v>
      </c>
      <c r="C15" s="26">
        <f t="shared" si="1"/>
        <v>18</v>
      </c>
      <c r="D15" s="14">
        <f t="shared" si="0"/>
        <v>0.48128342245989308</v>
      </c>
      <c r="E15" s="1"/>
      <c r="G15" s="18"/>
      <c r="H15" s="4"/>
      <c r="I15" s="1" t="s">
        <v>233</v>
      </c>
      <c r="J15" s="2">
        <v>1</v>
      </c>
      <c r="K15" s="18"/>
      <c r="L15" s="16"/>
      <c r="M15" s="74"/>
      <c r="N15" s="16"/>
      <c r="P15" s="4"/>
      <c r="Q15" s="1" t="s">
        <v>60</v>
      </c>
      <c r="R15" s="2">
        <v>4</v>
      </c>
      <c r="S15" s="18" t="s">
        <v>52</v>
      </c>
      <c r="T15" s="16">
        <v>3</v>
      </c>
      <c r="U15" s="3" t="s">
        <v>49</v>
      </c>
      <c r="V15" s="2">
        <v>2</v>
      </c>
      <c r="W15" s="18" t="s">
        <v>47</v>
      </c>
      <c r="X15" s="16">
        <v>2</v>
      </c>
      <c r="Y15" s="3" t="s">
        <v>70</v>
      </c>
      <c r="Z15" s="4">
        <v>1</v>
      </c>
      <c r="AA15" s="1" t="s">
        <v>187</v>
      </c>
      <c r="AB15" s="2">
        <v>4</v>
      </c>
      <c r="AC15" s="18" t="s">
        <v>177</v>
      </c>
      <c r="AD15" s="2">
        <v>1</v>
      </c>
      <c r="AE15" s="18"/>
      <c r="AF15" s="16"/>
      <c r="AG15" s="18"/>
      <c r="AH15" s="16"/>
      <c r="AI15" s="79"/>
      <c r="AJ15" s="80"/>
      <c r="AK15" s="3"/>
    </row>
    <row r="16" spans="2:37" x14ac:dyDescent="0.25">
      <c r="B16" s="3" t="s">
        <v>4</v>
      </c>
      <c r="C16" s="26">
        <f t="shared" si="1"/>
        <v>18</v>
      </c>
      <c r="D16" s="14">
        <f t="shared" si="0"/>
        <v>0.48128342245989308</v>
      </c>
      <c r="E16" s="1" t="s">
        <v>29</v>
      </c>
      <c r="F16" s="2">
        <v>4</v>
      </c>
      <c r="G16" s="18"/>
      <c r="H16" s="4"/>
      <c r="I16" s="1" t="s">
        <v>208</v>
      </c>
      <c r="J16" s="2">
        <v>1</v>
      </c>
      <c r="K16" s="18"/>
      <c r="L16" s="16"/>
      <c r="M16" s="74"/>
      <c r="N16" s="16"/>
      <c r="P16" s="4"/>
      <c r="Q16" s="1" t="s">
        <v>58</v>
      </c>
      <c r="R16" s="2">
        <v>1</v>
      </c>
      <c r="S16" s="18" t="s">
        <v>77</v>
      </c>
      <c r="T16" s="16">
        <v>1</v>
      </c>
      <c r="U16" s="3" t="s">
        <v>163</v>
      </c>
      <c r="V16" s="2">
        <v>1</v>
      </c>
      <c r="W16" s="18" t="s">
        <v>216</v>
      </c>
      <c r="X16" s="16">
        <v>1</v>
      </c>
      <c r="Y16" s="3" t="s">
        <v>235</v>
      </c>
      <c r="Z16" s="4">
        <v>1</v>
      </c>
      <c r="AA16" s="1" t="s">
        <v>114</v>
      </c>
      <c r="AB16" s="2">
        <v>3</v>
      </c>
      <c r="AC16" s="18" t="s">
        <v>111</v>
      </c>
      <c r="AD16" s="2">
        <v>2</v>
      </c>
      <c r="AE16" s="18" t="s">
        <v>119</v>
      </c>
      <c r="AF16" s="16">
        <v>2</v>
      </c>
      <c r="AG16" s="18" t="s">
        <v>168</v>
      </c>
      <c r="AH16" s="16">
        <v>1</v>
      </c>
      <c r="AI16" s="79"/>
      <c r="AJ16" s="80"/>
      <c r="AK16" s="3"/>
    </row>
    <row r="17" spans="2:37" x14ac:dyDescent="0.25">
      <c r="B17" s="3" t="s">
        <v>5</v>
      </c>
      <c r="C17" s="26">
        <f t="shared" si="1"/>
        <v>18</v>
      </c>
      <c r="D17" s="14">
        <f t="shared" si="0"/>
        <v>0.48128342245989308</v>
      </c>
      <c r="E17" s="1" t="s">
        <v>21</v>
      </c>
      <c r="F17" s="2">
        <v>2</v>
      </c>
      <c r="G17" s="18" t="s">
        <v>197</v>
      </c>
      <c r="H17" s="4">
        <v>1</v>
      </c>
      <c r="I17" s="1" t="s">
        <v>210</v>
      </c>
      <c r="J17" s="2">
        <v>1</v>
      </c>
      <c r="K17" s="18"/>
      <c r="L17" s="16"/>
      <c r="M17" s="74"/>
      <c r="N17" s="16"/>
      <c r="P17" s="4"/>
      <c r="Q17" s="1" t="s">
        <v>50</v>
      </c>
      <c r="R17" s="2">
        <v>2</v>
      </c>
      <c r="S17" s="18" t="s">
        <v>63</v>
      </c>
      <c r="T17" s="16">
        <v>1</v>
      </c>
      <c r="U17" s="3" t="s">
        <v>169</v>
      </c>
      <c r="V17" s="2">
        <v>1</v>
      </c>
      <c r="W17" s="18" t="s">
        <v>228</v>
      </c>
      <c r="X17" s="16">
        <v>1</v>
      </c>
      <c r="Z17" s="4"/>
      <c r="AA17" s="1" t="s">
        <v>102</v>
      </c>
      <c r="AB17" s="2">
        <v>9</v>
      </c>
      <c r="AC17" s="18"/>
      <c r="AE17" s="18"/>
      <c r="AF17" s="16"/>
      <c r="AG17" s="18"/>
      <c r="AH17" s="16"/>
      <c r="AI17" s="79"/>
      <c r="AJ17" s="80"/>
      <c r="AK17" s="3"/>
    </row>
    <row r="18" spans="2:37" x14ac:dyDescent="0.25">
      <c r="B18" s="3" t="s">
        <v>7</v>
      </c>
      <c r="C18" s="26">
        <f t="shared" si="1"/>
        <v>18</v>
      </c>
      <c r="D18" s="14">
        <f t="shared" si="0"/>
        <v>0.48128342245989308</v>
      </c>
      <c r="E18" s="1" t="s">
        <v>28</v>
      </c>
      <c r="F18" s="2">
        <v>2</v>
      </c>
      <c r="G18" s="18"/>
      <c r="H18" s="4"/>
      <c r="I18" s="1" t="s">
        <v>38</v>
      </c>
      <c r="J18" s="2">
        <v>1</v>
      </c>
      <c r="K18" s="18" t="s">
        <v>125</v>
      </c>
      <c r="L18" s="16">
        <v>1</v>
      </c>
      <c r="M18" s="77" t="s">
        <v>199</v>
      </c>
      <c r="N18" s="16">
        <v>1</v>
      </c>
      <c r="P18" s="4"/>
      <c r="Q18" s="1" t="s">
        <v>42</v>
      </c>
      <c r="R18" s="2">
        <v>1</v>
      </c>
      <c r="S18" s="18" t="s">
        <v>53</v>
      </c>
      <c r="T18" s="16">
        <v>1</v>
      </c>
      <c r="U18" s="3" t="s">
        <v>222</v>
      </c>
      <c r="V18" s="2">
        <v>1</v>
      </c>
      <c r="W18" s="18"/>
      <c r="X18" s="16"/>
      <c r="Z18" s="4"/>
      <c r="AA18" s="1" t="s">
        <v>110</v>
      </c>
      <c r="AB18" s="2">
        <v>8</v>
      </c>
      <c r="AC18" s="18" t="s">
        <v>113</v>
      </c>
      <c r="AD18" s="2">
        <v>1</v>
      </c>
      <c r="AE18" s="18" t="s">
        <v>92</v>
      </c>
      <c r="AF18" s="16">
        <v>1</v>
      </c>
      <c r="AG18" s="18"/>
      <c r="AH18" s="16"/>
      <c r="AI18" s="79"/>
      <c r="AJ18" s="80"/>
    </row>
    <row r="19" spans="2:37" x14ac:dyDescent="0.25">
      <c r="B19" s="3" t="s">
        <v>14</v>
      </c>
      <c r="C19" s="26">
        <f t="shared" si="1"/>
        <v>17</v>
      </c>
      <c r="D19" s="14">
        <f t="shared" si="0"/>
        <v>0.45454545454545459</v>
      </c>
      <c r="E19" s="18" t="s">
        <v>203</v>
      </c>
      <c r="F19" s="16">
        <v>2</v>
      </c>
      <c r="G19" s="3" t="s">
        <v>30</v>
      </c>
      <c r="H19" s="4">
        <v>1</v>
      </c>
      <c r="I19" s="1"/>
      <c r="K19" s="18"/>
      <c r="L19" s="16"/>
      <c r="M19" s="74"/>
      <c r="N19" s="16"/>
      <c r="P19" s="4"/>
      <c r="Q19" s="1" t="s">
        <v>59</v>
      </c>
      <c r="R19" s="2">
        <v>2</v>
      </c>
      <c r="S19" s="18" t="s">
        <v>67</v>
      </c>
      <c r="T19" s="16">
        <v>1</v>
      </c>
      <c r="U19" s="3" t="s">
        <v>84</v>
      </c>
      <c r="V19" s="2">
        <v>1</v>
      </c>
      <c r="W19" s="18" t="s">
        <v>193</v>
      </c>
      <c r="X19" s="16">
        <v>1</v>
      </c>
      <c r="Z19" s="4"/>
      <c r="AA19" s="1" t="s">
        <v>108</v>
      </c>
      <c r="AB19" s="2">
        <v>5</v>
      </c>
      <c r="AC19" s="18" t="s">
        <v>100</v>
      </c>
      <c r="AD19" s="2">
        <v>2</v>
      </c>
      <c r="AE19" s="18" t="s">
        <v>170</v>
      </c>
      <c r="AF19" s="16">
        <v>2</v>
      </c>
      <c r="AG19" s="18"/>
      <c r="AH19" s="16"/>
      <c r="AI19" s="79"/>
      <c r="AJ19" s="80"/>
    </row>
    <row r="20" spans="2:37" x14ac:dyDescent="0.25">
      <c r="B20" s="3" t="s">
        <v>17</v>
      </c>
      <c r="C20" s="26">
        <f t="shared" si="1"/>
        <v>17</v>
      </c>
      <c r="D20" s="14">
        <f t="shared" si="0"/>
        <v>0.45454545454545459</v>
      </c>
      <c r="E20" s="18" t="s">
        <v>166</v>
      </c>
      <c r="F20" s="16">
        <v>2</v>
      </c>
      <c r="G20" s="3" t="s">
        <v>23</v>
      </c>
      <c r="H20" s="4">
        <v>1</v>
      </c>
      <c r="I20" s="1"/>
      <c r="K20" s="18"/>
      <c r="L20" s="16"/>
      <c r="M20" s="74"/>
      <c r="N20" s="16"/>
      <c r="P20" s="4"/>
      <c r="Q20" s="1"/>
      <c r="S20" s="18"/>
      <c r="T20" s="16"/>
      <c r="W20" s="18"/>
      <c r="X20" s="16"/>
      <c r="Z20" s="4"/>
      <c r="AA20" s="1" t="s">
        <v>90</v>
      </c>
      <c r="AB20" s="2">
        <v>6</v>
      </c>
      <c r="AC20" s="18" t="s">
        <v>89</v>
      </c>
      <c r="AD20" s="2">
        <v>4</v>
      </c>
      <c r="AE20" s="18" t="s">
        <v>249</v>
      </c>
      <c r="AF20" s="16">
        <v>2</v>
      </c>
      <c r="AG20" s="18" t="s">
        <v>99</v>
      </c>
      <c r="AH20" s="16">
        <v>1</v>
      </c>
      <c r="AI20" s="79" t="s">
        <v>242</v>
      </c>
      <c r="AJ20" s="80">
        <v>1</v>
      </c>
    </row>
    <row r="21" spans="2:37" x14ac:dyDescent="0.25">
      <c r="B21" s="3" t="s">
        <v>3</v>
      </c>
      <c r="C21" s="26">
        <f t="shared" si="1"/>
        <v>16</v>
      </c>
      <c r="D21" s="14">
        <f t="shared" si="0"/>
        <v>0.42780748663101603</v>
      </c>
      <c r="E21" s="1"/>
      <c r="G21" s="18"/>
      <c r="H21" s="4"/>
      <c r="I21" s="1" t="s">
        <v>204</v>
      </c>
      <c r="J21" s="2">
        <v>1</v>
      </c>
      <c r="K21" s="18" t="s">
        <v>211</v>
      </c>
      <c r="L21" s="16">
        <v>1</v>
      </c>
      <c r="M21" s="74"/>
      <c r="N21" s="16"/>
      <c r="P21" s="4"/>
      <c r="Q21" s="1" t="s">
        <v>55</v>
      </c>
      <c r="R21" s="2">
        <v>5</v>
      </c>
      <c r="S21" s="18" t="s">
        <v>64</v>
      </c>
      <c r="T21" s="16">
        <v>2</v>
      </c>
      <c r="U21" s="3" t="s">
        <v>41</v>
      </c>
      <c r="V21" s="2">
        <v>1</v>
      </c>
      <c r="W21" s="18" t="s">
        <v>76</v>
      </c>
      <c r="X21" s="16">
        <v>1</v>
      </c>
      <c r="Y21" s="3" t="s">
        <v>188</v>
      </c>
      <c r="Z21" s="4">
        <v>1</v>
      </c>
      <c r="AA21" s="1" t="s">
        <v>86</v>
      </c>
      <c r="AB21" s="2">
        <v>1</v>
      </c>
      <c r="AC21" s="18" t="s">
        <v>189</v>
      </c>
      <c r="AD21" s="2">
        <v>1</v>
      </c>
      <c r="AE21" s="18" t="s">
        <v>93</v>
      </c>
      <c r="AF21" s="16">
        <v>1</v>
      </c>
      <c r="AG21" s="18" t="s">
        <v>212</v>
      </c>
      <c r="AH21" s="16">
        <v>1</v>
      </c>
      <c r="AI21" s="79"/>
      <c r="AJ21" s="80"/>
    </row>
    <row r="22" spans="2:37" x14ac:dyDescent="0.25">
      <c r="B22" s="3" t="s">
        <v>6</v>
      </c>
      <c r="C22" s="26">
        <f t="shared" si="1"/>
        <v>16</v>
      </c>
      <c r="D22" s="14">
        <f t="shared" si="0"/>
        <v>0.42780748663101603</v>
      </c>
      <c r="E22" s="1" t="s">
        <v>24</v>
      </c>
      <c r="F22" s="2">
        <v>1</v>
      </c>
      <c r="G22" s="78"/>
      <c r="H22" s="4"/>
      <c r="I22" s="1" t="s">
        <v>229</v>
      </c>
      <c r="J22" s="2">
        <v>1</v>
      </c>
      <c r="K22" s="18"/>
      <c r="L22" s="16"/>
      <c r="M22" s="74"/>
      <c r="N22" s="16"/>
      <c r="P22" s="4"/>
      <c r="Q22" s="1" t="s">
        <v>164</v>
      </c>
      <c r="R22" s="2">
        <v>3</v>
      </c>
      <c r="S22" s="18" t="s">
        <v>66</v>
      </c>
      <c r="T22" s="16">
        <v>2</v>
      </c>
      <c r="U22" s="3" t="s">
        <v>83</v>
      </c>
      <c r="V22" s="2">
        <v>1</v>
      </c>
      <c r="W22" s="18" t="s">
        <v>79</v>
      </c>
      <c r="X22" s="16">
        <v>1</v>
      </c>
      <c r="Y22" s="3" t="s">
        <v>196</v>
      </c>
      <c r="Z22" s="4">
        <v>1</v>
      </c>
      <c r="AA22" s="1" t="s">
        <v>112</v>
      </c>
      <c r="AB22" s="2">
        <v>4</v>
      </c>
      <c r="AC22" s="18" t="s">
        <v>237</v>
      </c>
      <c r="AD22" s="2">
        <v>1</v>
      </c>
      <c r="AE22" s="18" t="s">
        <v>115</v>
      </c>
      <c r="AF22" s="16">
        <v>1</v>
      </c>
      <c r="AG22" s="74"/>
      <c r="AH22" s="16"/>
    </row>
    <row r="23" spans="2:37" x14ac:dyDescent="0.25">
      <c r="B23" s="3" t="s">
        <v>10</v>
      </c>
      <c r="C23" s="26">
        <f t="shared" si="1"/>
        <v>15</v>
      </c>
      <c r="D23" s="14">
        <f t="shared" si="0"/>
        <v>0.40106951871657753</v>
      </c>
      <c r="E23" s="1" t="s">
        <v>20</v>
      </c>
      <c r="F23" s="2">
        <v>3</v>
      </c>
      <c r="G23" s="78"/>
      <c r="H23" s="4"/>
      <c r="I23" s="1" t="s">
        <v>34</v>
      </c>
      <c r="J23" s="2">
        <v>3</v>
      </c>
      <c r="K23" s="18"/>
      <c r="L23" s="16"/>
      <c r="M23" s="74"/>
      <c r="N23" s="16"/>
      <c r="P23" s="4"/>
      <c r="Q23" s="1" t="s">
        <v>227</v>
      </c>
      <c r="R23" s="2">
        <v>1</v>
      </c>
      <c r="S23" s="18"/>
      <c r="T23" s="16"/>
      <c r="W23" s="18"/>
      <c r="X23" s="16"/>
      <c r="Z23" s="4"/>
      <c r="AA23" s="1" t="s">
        <v>162</v>
      </c>
      <c r="AB23" s="2">
        <v>5</v>
      </c>
      <c r="AC23" s="18" t="s">
        <v>248</v>
      </c>
      <c r="AD23" s="2">
        <v>2</v>
      </c>
      <c r="AE23" s="18" t="s">
        <v>223</v>
      </c>
      <c r="AF23" s="16">
        <v>1</v>
      </c>
      <c r="AG23" s="74"/>
      <c r="AH23" s="16"/>
    </row>
    <row r="24" spans="2:37" x14ac:dyDescent="0.25">
      <c r="B24" s="3" t="s">
        <v>13</v>
      </c>
      <c r="C24" s="26">
        <f t="shared" si="1"/>
        <v>14</v>
      </c>
      <c r="D24" s="14">
        <f t="shared" si="0"/>
        <v>0.37433155080213903</v>
      </c>
      <c r="E24" s="1"/>
      <c r="G24" s="18"/>
      <c r="H24" s="4"/>
      <c r="I24" s="1" t="s">
        <v>40</v>
      </c>
      <c r="J24" s="2">
        <v>1</v>
      </c>
      <c r="K24" s="18" t="s">
        <v>36</v>
      </c>
      <c r="L24" s="16">
        <v>1</v>
      </c>
      <c r="M24" s="74"/>
      <c r="N24" s="16"/>
      <c r="P24" s="4"/>
      <c r="Q24" s="1" t="s">
        <v>78</v>
      </c>
      <c r="R24" s="2">
        <v>6</v>
      </c>
      <c r="S24" s="18" t="s">
        <v>74</v>
      </c>
      <c r="T24" s="16">
        <v>1</v>
      </c>
      <c r="U24" s="3" t="s">
        <v>183</v>
      </c>
      <c r="V24" s="2">
        <v>1</v>
      </c>
      <c r="W24" s="18"/>
      <c r="X24" s="16"/>
      <c r="Z24" s="4"/>
      <c r="AA24" s="1" t="s">
        <v>215</v>
      </c>
      <c r="AB24" s="2">
        <v>2</v>
      </c>
      <c r="AC24" s="18" t="s">
        <v>202</v>
      </c>
      <c r="AD24" s="2">
        <v>1</v>
      </c>
      <c r="AE24" s="18" t="s">
        <v>190</v>
      </c>
      <c r="AF24" s="16">
        <v>1</v>
      </c>
      <c r="AG24" s="74"/>
      <c r="AH24" s="16"/>
    </row>
    <row r="25" spans="2:37" x14ac:dyDescent="0.25">
      <c r="B25" s="3" t="s">
        <v>19</v>
      </c>
      <c r="C25" s="26">
        <f t="shared" si="1"/>
        <v>13</v>
      </c>
      <c r="D25" s="14">
        <f t="shared" si="0"/>
        <v>0.34759358288770054</v>
      </c>
      <c r="E25" s="1" t="s">
        <v>195</v>
      </c>
      <c r="F25" s="2">
        <v>2</v>
      </c>
      <c r="G25" s="18"/>
      <c r="H25" s="4"/>
      <c r="I25" s="1" t="s">
        <v>33</v>
      </c>
      <c r="J25" s="2">
        <v>2</v>
      </c>
      <c r="K25" s="18"/>
      <c r="L25" s="16"/>
      <c r="M25" s="74"/>
      <c r="N25" s="16"/>
      <c r="P25" s="4"/>
      <c r="Q25" s="1" t="s">
        <v>72</v>
      </c>
      <c r="R25" s="2">
        <v>1</v>
      </c>
      <c r="S25" s="18" t="s">
        <v>224</v>
      </c>
      <c r="T25" s="16">
        <v>1</v>
      </c>
      <c r="W25" s="18"/>
      <c r="X25" s="16"/>
      <c r="Z25" s="4"/>
      <c r="AA25" s="1" t="s">
        <v>106</v>
      </c>
      <c r="AB25" s="2">
        <v>4</v>
      </c>
      <c r="AC25" s="18" t="s">
        <v>185</v>
      </c>
      <c r="AD25" s="2">
        <v>2</v>
      </c>
      <c r="AE25" s="18" t="s">
        <v>107</v>
      </c>
      <c r="AF25" s="16">
        <v>1</v>
      </c>
      <c r="AG25" s="74"/>
      <c r="AH25" s="16"/>
    </row>
    <row r="26" spans="2:37" ht="9" customHeight="1" thickBot="1" x14ac:dyDescent="0.3">
      <c r="B26" s="5"/>
      <c r="C26" s="27"/>
      <c r="D26" s="15"/>
      <c r="E26" s="5"/>
      <c r="F26" s="6"/>
      <c r="G26" s="22"/>
      <c r="H26" s="8"/>
      <c r="I26" s="5"/>
      <c r="J26" s="6"/>
      <c r="K26" s="22"/>
      <c r="L26" s="17"/>
      <c r="M26" s="75"/>
      <c r="N26" s="17"/>
      <c r="O26" s="7"/>
      <c r="P26" s="8"/>
      <c r="Q26" s="5"/>
      <c r="R26" s="6"/>
      <c r="S26" s="22"/>
      <c r="T26" s="17"/>
      <c r="U26" s="7"/>
      <c r="V26" s="6"/>
      <c r="W26" s="22"/>
      <c r="X26" s="17"/>
      <c r="Y26" s="7"/>
      <c r="Z26" s="8"/>
      <c r="AA26" s="5"/>
      <c r="AB26" s="6"/>
      <c r="AC26" s="22"/>
      <c r="AD26" s="6"/>
      <c r="AE26" s="22"/>
      <c r="AF26" s="17"/>
      <c r="AG26" s="75"/>
      <c r="AH26" s="17"/>
      <c r="AI26" s="7"/>
      <c r="AJ26" s="8"/>
    </row>
    <row r="27" spans="2:37" ht="14.4" thickBot="1" x14ac:dyDescent="0.3"/>
    <row r="28" spans="2:37" ht="14.4" thickBot="1" x14ac:dyDescent="0.3">
      <c r="B28" s="57" t="s">
        <v>161</v>
      </c>
      <c r="C28" s="51">
        <f>SUM(C6:C25)</f>
        <v>374</v>
      </c>
      <c r="D28" s="28">
        <f>SUM(D6:D25)/20</f>
        <v>0.50000000000000011</v>
      </c>
      <c r="E28" s="52"/>
      <c r="F28" s="51">
        <f>SUM(F6:F25)</f>
        <v>31</v>
      </c>
      <c r="G28" s="55"/>
      <c r="H28" s="54">
        <f>SUM(H6:H25)</f>
        <v>5</v>
      </c>
      <c r="I28" s="52"/>
      <c r="J28" s="51">
        <f>SUM(J6:J25)</f>
        <v>22</v>
      </c>
      <c r="K28" s="53"/>
      <c r="L28" s="51">
        <f>SUM(L6:L25)</f>
        <v>6</v>
      </c>
      <c r="M28" s="51"/>
      <c r="N28" s="51">
        <f t="shared" ref="N28" si="2">SUM(N6:N25)</f>
        <v>2</v>
      </c>
      <c r="O28" s="76"/>
      <c r="P28" s="54">
        <f>SUM(P6:P25)</f>
        <v>1</v>
      </c>
      <c r="Q28" s="52"/>
      <c r="R28" s="51">
        <f>SUM(R6:R25)</f>
        <v>58</v>
      </c>
      <c r="S28" s="53"/>
      <c r="T28" s="51">
        <f>SUM(T6:T25)</f>
        <v>33</v>
      </c>
      <c r="U28" s="53"/>
      <c r="V28" s="51">
        <f>SUM(V6:V25)</f>
        <v>18</v>
      </c>
      <c r="W28" s="53"/>
      <c r="X28" s="51">
        <f>SUM(X6:X25)</f>
        <v>14</v>
      </c>
      <c r="Y28" s="55"/>
      <c r="Z28" s="54">
        <f>SUM(Z6:Z25)</f>
        <v>5</v>
      </c>
      <c r="AA28" s="52"/>
      <c r="AB28" s="51">
        <f>SUM(AB6:AB25)</f>
        <v>110</v>
      </c>
      <c r="AC28" s="53"/>
      <c r="AD28" s="51">
        <f>SUM(AD6:AD25)</f>
        <v>38</v>
      </c>
      <c r="AE28" s="53"/>
      <c r="AF28" s="51">
        <f>SUM(AF6:AF25)</f>
        <v>21</v>
      </c>
      <c r="AG28" s="51"/>
      <c r="AH28" s="51">
        <f t="shared" ref="AH28" si="3">SUM(AH6:AH25)</f>
        <v>8</v>
      </c>
      <c r="AI28" s="76"/>
      <c r="AJ28" s="54">
        <f>SUM(AJ6:AJ25)</f>
        <v>2</v>
      </c>
    </row>
    <row r="29" spans="2:37" ht="14.4" thickBot="1" x14ac:dyDescent="0.3">
      <c r="B29" s="24">
        <f>G29+O29+Y29+AI29</f>
        <v>374</v>
      </c>
      <c r="C29" s="20"/>
      <c r="G29" s="56">
        <f>F28+H28</f>
        <v>36</v>
      </c>
      <c r="O29" s="24">
        <f>J28+L28+N28+P28</f>
        <v>31</v>
      </c>
      <c r="Y29" s="56">
        <f>R28+T28+V28+X28+Z28</f>
        <v>128</v>
      </c>
      <c r="AI29" s="24">
        <f>AB28+AD28+AF28+AH28+AJ28</f>
        <v>179</v>
      </c>
    </row>
    <row r="30" spans="2:37" x14ac:dyDescent="0.25">
      <c r="B30" s="2"/>
      <c r="C30" s="20"/>
      <c r="G30" s="2"/>
      <c r="O30" s="2"/>
      <c r="Y30" s="2"/>
      <c r="AI30" s="2"/>
    </row>
    <row r="31" spans="2:37" ht="9" customHeight="1" thickBot="1" x14ac:dyDescent="0.3"/>
    <row r="32" spans="2:37" ht="15" customHeight="1" thickBot="1" x14ac:dyDescent="0.3">
      <c r="B32" s="13" t="s">
        <v>244</v>
      </c>
      <c r="C32" s="40" t="s">
        <v>43</v>
      </c>
      <c r="D32" s="25" t="s">
        <v>44</v>
      </c>
      <c r="E32" s="110" t="s">
        <v>45</v>
      </c>
      <c r="F32" s="111"/>
      <c r="G32" s="112" t="s">
        <v>46</v>
      </c>
      <c r="H32" s="113"/>
      <c r="I32" s="114" t="s">
        <v>123</v>
      </c>
      <c r="J32" s="115"/>
      <c r="AI32" s="2"/>
      <c r="AJ32" s="3"/>
      <c r="AK32" s="3"/>
    </row>
    <row r="33" spans="2:37" x14ac:dyDescent="0.25">
      <c r="B33" s="33" t="s">
        <v>126</v>
      </c>
      <c r="C33" s="41">
        <f>G29</f>
        <v>36</v>
      </c>
      <c r="D33" s="58">
        <f>O29</f>
        <v>31</v>
      </c>
      <c r="E33" s="43">
        <f>Y29</f>
        <v>128</v>
      </c>
      <c r="F33" s="42"/>
      <c r="G33" s="43">
        <f>AI29</f>
        <v>179</v>
      </c>
      <c r="H33" s="42"/>
      <c r="I33" s="44">
        <f>C33+D33+E33+G33</f>
        <v>374</v>
      </c>
      <c r="J33" s="29"/>
      <c r="AI33" s="2"/>
      <c r="AJ33" s="3"/>
      <c r="AK33" s="3"/>
    </row>
    <row r="34" spans="2:37" x14ac:dyDescent="0.25">
      <c r="B34" s="32" t="s">
        <v>127</v>
      </c>
      <c r="C34" s="45">
        <f>C33/$B$29</f>
        <v>9.6256684491978606E-2</v>
      </c>
      <c r="D34" s="59">
        <f>D33/$B$29</f>
        <v>8.2887700534759357E-2</v>
      </c>
      <c r="E34" s="37">
        <f>E33/$B$29</f>
        <v>0.34224598930481281</v>
      </c>
      <c r="F34" s="19"/>
      <c r="G34" s="37">
        <f>G33/$B$29</f>
        <v>0.47860962566844922</v>
      </c>
      <c r="H34" s="19"/>
      <c r="I34" s="38">
        <f>C34+D34+E34+G34</f>
        <v>1</v>
      </c>
      <c r="J34" s="39"/>
      <c r="AI34" s="2"/>
      <c r="AJ34" s="3"/>
      <c r="AK34" s="3"/>
    </row>
    <row r="35" spans="2:37" ht="14.4" thickBot="1" x14ac:dyDescent="0.3">
      <c r="B35" s="31" t="s">
        <v>128</v>
      </c>
      <c r="C35" s="46">
        <f>C33/$I$33*10</f>
        <v>0.96256684491978606</v>
      </c>
      <c r="D35" s="60">
        <f>D33/$I$33*10</f>
        <v>0.82887700534759357</v>
      </c>
      <c r="E35" s="36">
        <f>E33/$I$33*10</f>
        <v>3.4224598930481283</v>
      </c>
      <c r="F35" s="35"/>
      <c r="G35" s="34">
        <f>G33/$I$33*10</f>
        <v>4.786096256684492</v>
      </c>
      <c r="H35" s="35"/>
      <c r="I35" s="47">
        <f>I33/$I$33*10</f>
        <v>10</v>
      </c>
      <c r="J35" s="30"/>
      <c r="AI35" s="2"/>
      <c r="AJ35" s="3"/>
      <c r="AK35" s="3"/>
    </row>
    <row r="36" spans="2:37" ht="9" customHeight="1" x14ac:dyDescent="0.25">
      <c r="C36" s="20"/>
    </row>
    <row r="37" spans="2:37" ht="14.4" thickBot="1" x14ac:dyDescent="0.3"/>
    <row r="38" spans="2:37" ht="14.4" thickBot="1" x14ac:dyDescent="0.3">
      <c r="B38" s="13" t="s">
        <v>245</v>
      </c>
      <c r="C38" s="40" t="s">
        <v>43</v>
      </c>
      <c r="D38" s="25" t="s">
        <v>44</v>
      </c>
      <c r="E38" s="110" t="s">
        <v>45</v>
      </c>
      <c r="F38" s="111"/>
      <c r="G38" s="112" t="s">
        <v>46</v>
      </c>
      <c r="H38" s="113"/>
      <c r="I38" s="114" t="s">
        <v>123</v>
      </c>
      <c r="J38" s="115"/>
    </row>
    <row r="39" spans="2:37" x14ac:dyDescent="0.25">
      <c r="B39" s="33" t="s">
        <v>126</v>
      </c>
      <c r="C39" s="41">
        <v>17</v>
      </c>
      <c r="D39" s="58">
        <v>13</v>
      </c>
      <c r="E39" s="43">
        <v>64</v>
      </c>
      <c r="F39" s="42"/>
      <c r="G39" s="43">
        <v>76</v>
      </c>
      <c r="H39" s="42"/>
      <c r="I39" s="44">
        <f>C39+D39+E39+G39</f>
        <v>170</v>
      </c>
      <c r="J39" s="29"/>
    </row>
    <row r="40" spans="2:37" x14ac:dyDescent="0.25">
      <c r="B40" s="32" t="s">
        <v>127</v>
      </c>
      <c r="C40" s="45">
        <f>C39/$I$39</f>
        <v>0.1</v>
      </c>
      <c r="D40" s="59">
        <f>D39/$I$39</f>
        <v>7.6470588235294124E-2</v>
      </c>
      <c r="E40" s="37">
        <f t="shared" ref="E40:G40" si="4">E39/$I$39</f>
        <v>0.37647058823529411</v>
      </c>
      <c r="F40" s="19"/>
      <c r="G40" s="37">
        <f t="shared" si="4"/>
        <v>0.44705882352941179</v>
      </c>
      <c r="H40" s="19"/>
      <c r="I40" s="38">
        <f>C40+D40+E40+G40</f>
        <v>1</v>
      </c>
      <c r="J40" s="39"/>
    </row>
    <row r="41" spans="2:37" ht="14.4" thickBot="1" x14ac:dyDescent="0.3">
      <c r="B41" s="31" t="s">
        <v>128</v>
      </c>
      <c r="C41" s="46">
        <f>C39/$I$39*10</f>
        <v>1</v>
      </c>
      <c r="D41" s="60">
        <f t="shared" ref="D41:G41" si="5">D39/$I$39*10</f>
        <v>0.76470588235294124</v>
      </c>
      <c r="E41" s="36">
        <f t="shared" si="5"/>
        <v>3.7647058823529411</v>
      </c>
      <c r="F41" s="35"/>
      <c r="G41" s="34">
        <f t="shared" si="5"/>
        <v>4.4705882352941178</v>
      </c>
      <c r="H41" s="35"/>
      <c r="I41" s="47">
        <f>I39/$I$39*10</f>
        <v>10</v>
      </c>
      <c r="J41" s="30"/>
    </row>
  </sheetData>
  <sortState ref="A4:AK23">
    <sortCondition descending="1" ref="C4:C23"/>
  </sortState>
  <mergeCells count="11">
    <mergeCell ref="AA3:AJ3"/>
    <mergeCell ref="E32:F32"/>
    <mergeCell ref="G32:H32"/>
    <mergeCell ref="I32:J32"/>
    <mergeCell ref="Q3:Z3"/>
    <mergeCell ref="E38:F38"/>
    <mergeCell ref="G38:H38"/>
    <mergeCell ref="I38:J38"/>
    <mergeCell ref="B3:D3"/>
    <mergeCell ref="E3:H3"/>
    <mergeCell ref="I3:P3"/>
  </mergeCells>
  <conditionalFormatting sqref="C6:C2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:D2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">
    <cfRule type="expression" priority="1">
      <formula>$C$6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37"/>
  <sheetViews>
    <sheetView workbookViewId="0">
      <selection activeCell="N12" sqref="N12"/>
    </sheetView>
  </sheetViews>
  <sheetFormatPr defaultRowHeight="14.4" x14ac:dyDescent="0.3"/>
  <cols>
    <col min="1" max="1" width="1.6640625" style="61" customWidth="1"/>
    <col min="2" max="2" width="12.77734375" style="61" customWidth="1"/>
    <col min="3" max="4" width="8.88671875" style="61"/>
    <col min="5" max="5" width="2.21875" style="61" customWidth="1"/>
    <col min="6" max="6" width="12.77734375" style="61" customWidth="1"/>
    <col min="7" max="7" width="8.88671875" style="61"/>
    <col min="8" max="8" width="9.21875" style="61" bestFit="1" customWidth="1"/>
    <col min="9" max="10" width="1.6640625" style="61" customWidth="1"/>
    <col min="11" max="11" width="11.33203125" style="61" customWidth="1"/>
    <col min="12" max="12" width="4.33203125" style="61" customWidth="1"/>
    <col min="13" max="13" width="1.6640625" style="61" customWidth="1"/>
    <col min="14" max="14" width="11.33203125" style="61" customWidth="1"/>
    <col min="15" max="15" width="4.33203125" style="61" customWidth="1"/>
    <col min="16" max="16" width="1.6640625" style="61" customWidth="1"/>
    <col min="17" max="17" width="11.33203125" style="61" customWidth="1"/>
    <col min="18" max="18" width="4.33203125" style="61" customWidth="1"/>
    <col min="19" max="19" width="1.6640625" style="61" customWidth="1"/>
    <col min="20" max="20" width="11.33203125" style="61" customWidth="1"/>
    <col min="21" max="21" width="4.33203125" style="61" customWidth="1"/>
    <col min="22" max="22" width="1.6640625" style="61" customWidth="1"/>
    <col min="23" max="16384" width="8.88671875" style="61"/>
  </cols>
  <sheetData>
    <row r="1" spans="2:21" ht="9" customHeight="1" thickBot="1" x14ac:dyDescent="0.35"/>
    <row r="2" spans="2:21" ht="15" thickBot="1" x14ac:dyDescent="0.35">
      <c r="B2" s="121" t="s">
        <v>238</v>
      </c>
      <c r="C2" s="122"/>
      <c r="D2" s="123"/>
      <c r="E2" s="81"/>
      <c r="F2" s="121" t="s">
        <v>129</v>
      </c>
      <c r="G2" s="122"/>
      <c r="H2" s="123"/>
      <c r="K2" s="72" t="s">
        <v>43</v>
      </c>
      <c r="L2" s="73" t="s">
        <v>251</v>
      </c>
      <c r="N2" s="72" t="s">
        <v>44</v>
      </c>
      <c r="O2" s="73" t="s">
        <v>251</v>
      </c>
      <c r="Q2" s="119" t="s">
        <v>256</v>
      </c>
      <c r="R2" s="120"/>
      <c r="T2" s="72" t="s">
        <v>46</v>
      </c>
      <c r="U2" s="73" t="s">
        <v>250</v>
      </c>
    </row>
    <row r="3" spans="2:21" ht="15" thickBot="1" x14ac:dyDescent="0.35">
      <c r="K3" s="98" t="s">
        <v>29</v>
      </c>
      <c r="L3" s="99">
        <v>4</v>
      </c>
      <c r="N3" s="98" t="s">
        <v>31</v>
      </c>
      <c r="O3" s="99">
        <v>3</v>
      </c>
      <c r="Q3" s="108" t="s">
        <v>54</v>
      </c>
      <c r="R3" s="109">
        <v>9</v>
      </c>
      <c r="T3" s="108" t="s">
        <v>101</v>
      </c>
      <c r="U3" s="109">
        <v>11</v>
      </c>
    </row>
    <row r="4" spans="2:21" ht="15" thickBot="1" x14ac:dyDescent="0.35">
      <c r="B4" s="66" t="s">
        <v>130</v>
      </c>
      <c r="C4" s="67" t="s">
        <v>131</v>
      </c>
      <c r="D4" s="68" t="s">
        <v>132</v>
      </c>
      <c r="F4" s="72" t="s">
        <v>130</v>
      </c>
      <c r="G4" s="67" t="s">
        <v>131</v>
      </c>
      <c r="H4" s="73" t="s">
        <v>132</v>
      </c>
      <c r="K4" s="100" t="s">
        <v>26</v>
      </c>
      <c r="L4" s="101">
        <v>3</v>
      </c>
      <c r="N4" s="100" t="s">
        <v>34</v>
      </c>
      <c r="O4" s="101"/>
      <c r="Q4" s="100" t="s">
        <v>252</v>
      </c>
      <c r="R4" s="101">
        <v>6</v>
      </c>
      <c r="T4" s="108" t="s">
        <v>254</v>
      </c>
      <c r="U4" s="109">
        <v>9</v>
      </c>
    </row>
    <row r="5" spans="2:21" x14ac:dyDescent="0.3">
      <c r="B5" s="62" t="s">
        <v>8</v>
      </c>
      <c r="C5" s="64">
        <v>26</v>
      </c>
      <c r="D5" s="69">
        <v>0.69333333333333336</v>
      </c>
      <c r="F5" s="62" t="s">
        <v>11</v>
      </c>
      <c r="G5" s="64">
        <v>13</v>
      </c>
      <c r="H5" s="69">
        <v>0.76470588235294112</v>
      </c>
      <c r="K5" s="100" t="s">
        <v>191</v>
      </c>
      <c r="L5" s="101"/>
      <c r="N5" s="102" t="s">
        <v>39</v>
      </c>
      <c r="O5" s="103">
        <v>2</v>
      </c>
      <c r="Q5" s="100" t="s">
        <v>73</v>
      </c>
      <c r="R5" s="101">
        <v>5</v>
      </c>
      <c r="T5" s="108" t="s">
        <v>102</v>
      </c>
      <c r="U5" s="109"/>
    </row>
    <row r="6" spans="2:21" ht="15" thickBot="1" x14ac:dyDescent="0.35">
      <c r="B6" s="62" t="s">
        <v>11</v>
      </c>
      <c r="C6" s="64">
        <v>26</v>
      </c>
      <c r="D6" s="69">
        <v>0.69333333333333336</v>
      </c>
      <c r="F6" s="62" t="s">
        <v>8</v>
      </c>
      <c r="G6" s="64">
        <v>12</v>
      </c>
      <c r="H6" s="69">
        <v>0.70588235294117652</v>
      </c>
      <c r="K6" s="100" t="s">
        <v>20</v>
      </c>
      <c r="L6" s="101"/>
      <c r="N6" s="107" t="s">
        <v>33</v>
      </c>
      <c r="O6" s="106"/>
      <c r="Q6" s="100" t="s">
        <v>55</v>
      </c>
      <c r="R6" s="101"/>
      <c r="T6" s="108" t="s">
        <v>110</v>
      </c>
      <c r="U6" s="109">
        <v>8</v>
      </c>
    </row>
    <row r="7" spans="2:21" x14ac:dyDescent="0.3">
      <c r="B7" s="62" t="s">
        <v>15</v>
      </c>
      <c r="C7" s="64">
        <v>22</v>
      </c>
      <c r="D7" s="69">
        <v>0.58666666666666667</v>
      </c>
      <c r="F7" s="62" t="s">
        <v>9</v>
      </c>
      <c r="G7" s="64">
        <v>12</v>
      </c>
      <c r="H7" s="69">
        <v>0.70588235294117652</v>
      </c>
      <c r="K7" s="102" t="s">
        <v>22</v>
      </c>
      <c r="L7" s="103">
        <v>2</v>
      </c>
      <c r="Q7" s="102" t="s">
        <v>253</v>
      </c>
      <c r="R7" s="103">
        <v>4</v>
      </c>
      <c r="T7" s="100" t="s">
        <v>94</v>
      </c>
      <c r="U7" s="101">
        <v>7</v>
      </c>
    </row>
    <row r="8" spans="2:21" x14ac:dyDescent="0.3">
      <c r="B8" s="62" t="s">
        <v>18</v>
      </c>
      <c r="C8" s="64">
        <v>22</v>
      </c>
      <c r="D8" s="69">
        <v>0.58666666666666667</v>
      </c>
      <c r="F8" s="62" t="s">
        <v>18</v>
      </c>
      <c r="G8" s="64">
        <v>12</v>
      </c>
      <c r="H8" s="69">
        <v>0.70588235294117652</v>
      </c>
      <c r="K8" s="104" t="s">
        <v>21</v>
      </c>
      <c r="L8" s="103"/>
      <c r="Q8" s="102" t="s">
        <v>75</v>
      </c>
      <c r="R8" s="103"/>
      <c r="T8" s="100" t="s">
        <v>103</v>
      </c>
      <c r="U8" s="101"/>
    </row>
    <row r="9" spans="2:21" x14ac:dyDescent="0.3">
      <c r="B9" s="62" t="s">
        <v>0</v>
      </c>
      <c r="C9" s="64">
        <v>21</v>
      </c>
      <c r="D9" s="69">
        <v>0.56000000000000005</v>
      </c>
      <c r="F9" s="62" t="s">
        <v>0</v>
      </c>
      <c r="G9" s="64">
        <v>11</v>
      </c>
      <c r="H9" s="69">
        <v>0.6470588235294118</v>
      </c>
      <c r="K9" s="104" t="s">
        <v>28</v>
      </c>
      <c r="L9" s="103"/>
      <c r="Q9" s="102" t="s">
        <v>65</v>
      </c>
      <c r="R9" s="103"/>
      <c r="T9" s="100" t="s">
        <v>96</v>
      </c>
      <c r="U9" s="101"/>
    </row>
    <row r="10" spans="2:21" x14ac:dyDescent="0.3">
      <c r="B10" s="62" t="s">
        <v>9</v>
      </c>
      <c r="C10" s="64">
        <v>21</v>
      </c>
      <c r="D10" s="69">
        <v>0.56000000000000005</v>
      </c>
      <c r="F10" s="62" t="s">
        <v>2</v>
      </c>
      <c r="G10" s="64">
        <v>9</v>
      </c>
      <c r="H10" s="69">
        <v>0.52941176470588236</v>
      </c>
      <c r="K10" s="104" t="s">
        <v>203</v>
      </c>
      <c r="L10" s="103"/>
      <c r="Q10" s="102" t="s">
        <v>68</v>
      </c>
      <c r="R10" s="103"/>
      <c r="T10" s="100" t="s">
        <v>104</v>
      </c>
      <c r="U10" s="101">
        <v>6</v>
      </c>
    </row>
    <row r="11" spans="2:21" x14ac:dyDescent="0.3">
      <c r="B11" s="62" t="s">
        <v>12</v>
      </c>
      <c r="C11" s="64">
        <v>20</v>
      </c>
      <c r="D11" s="69">
        <v>0.53333333333333333</v>
      </c>
      <c r="F11" s="62" t="s">
        <v>5</v>
      </c>
      <c r="G11" s="64">
        <v>9</v>
      </c>
      <c r="H11" s="69">
        <v>0.52941176470588236</v>
      </c>
      <c r="K11" s="104" t="s">
        <v>166</v>
      </c>
      <c r="L11" s="103"/>
      <c r="Q11" s="102" t="s">
        <v>60</v>
      </c>
      <c r="R11" s="103"/>
      <c r="T11" s="100" t="s">
        <v>90</v>
      </c>
      <c r="U11" s="101"/>
    </row>
    <row r="12" spans="2:21" ht="15" thickBot="1" x14ac:dyDescent="0.35">
      <c r="B12" s="62" t="s">
        <v>16</v>
      </c>
      <c r="C12" s="64">
        <v>19</v>
      </c>
      <c r="D12" s="69">
        <v>0.50666666666666671</v>
      </c>
      <c r="F12" s="62" t="s">
        <v>7</v>
      </c>
      <c r="G12" s="64">
        <v>9</v>
      </c>
      <c r="H12" s="69">
        <v>0.52941176470588236</v>
      </c>
      <c r="K12" s="105" t="s">
        <v>195</v>
      </c>
      <c r="L12" s="106"/>
      <c r="Q12" s="102" t="s">
        <v>52</v>
      </c>
      <c r="R12" s="103">
        <v>3</v>
      </c>
      <c r="T12" s="102" t="s">
        <v>162</v>
      </c>
      <c r="U12" s="103">
        <v>5</v>
      </c>
    </row>
    <row r="13" spans="2:21" x14ac:dyDescent="0.3">
      <c r="B13" s="62" t="s">
        <v>1</v>
      </c>
      <c r="C13" s="64">
        <v>18</v>
      </c>
      <c r="D13" s="69">
        <v>0.48</v>
      </c>
      <c r="F13" s="62" t="s">
        <v>12</v>
      </c>
      <c r="G13" s="64">
        <v>9</v>
      </c>
      <c r="H13" s="69">
        <v>0.52941176470588236</v>
      </c>
      <c r="Q13" s="102" t="s">
        <v>81</v>
      </c>
      <c r="R13" s="103"/>
      <c r="T13" s="102" t="s">
        <v>120</v>
      </c>
      <c r="U13" s="103"/>
    </row>
    <row r="14" spans="2:21" ht="15" thickBot="1" x14ac:dyDescent="0.35">
      <c r="B14" s="62" t="s">
        <v>2</v>
      </c>
      <c r="C14" s="64">
        <v>18</v>
      </c>
      <c r="D14" s="69">
        <v>0.48</v>
      </c>
      <c r="F14" s="62" t="s">
        <v>16</v>
      </c>
      <c r="G14" s="64">
        <v>9</v>
      </c>
      <c r="H14" s="69">
        <v>0.52941176470588236</v>
      </c>
      <c r="Q14" s="107" t="s">
        <v>164</v>
      </c>
      <c r="R14" s="106"/>
      <c r="T14" s="102" t="s">
        <v>108</v>
      </c>
      <c r="U14" s="103"/>
    </row>
    <row r="15" spans="2:21" x14ac:dyDescent="0.3">
      <c r="B15" s="62" t="s">
        <v>4</v>
      </c>
      <c r="C15" s="64">
        <v>18</v>
      </c>
      <c r="D15" s="69">
        <v>0.48</v>
      </c>
      <c r="F15" s="62" t="s">
        <v>3</v>
      </c>
      <c r="G15" s="64">
        <v>8</v>
      </c>
      <c r="H15" s="69">
        <v>0.47058823529411764</v>
      </c>
      <c r="T15" s="102" t="s">
        <v>255</v>
      </c>
      <c r="U15" s="103"/>
    </row>
    <row r="16" spans="2:21" x14ac:dyDescent="0.3">
      <c r="B16" s="62" t="s">
        <v>5</v>
      </c>
      <c r="C16" s="64">
        <v>18</v>
      </c>
      <c r="D16" s="69">
        <v>0.48</v>
      </c>
      <c r="F16" s="62" t="s">
        <v>6</v>
      </c>
      <c r="G16" s="64">
        <v>8</v>
      </c>
      <c r="H16" s="69">
        <v>0.47058823529411764</v>
      </c>
      <c r="T16" s="102" t="s">
        <v>187</v>
      </c>
      <c r="U16" s="103">
        <v>4</v>
      </c>
    </row>
    <row r="17" spans="2:21" x14ac:dyDescent="0.3">
      <c r="B17" s="62" t="s">
        <v>7</v>
      </c>
      <c r="C17" s="64">
        <v>18</v>
      </c>
      <c r="D17" s="69">
        <v>0.48</v>
      </c>
      <c r="F17" s="62" t="s">
        <v>4</v>
      </c>
      <c r="G17" s="64">
        <v>7</v>
      </c>
      <c r="H17" s="69">
        <v>0.41176470588235292</v>
      </c>
      <c r="T17" s="102" t="s">
        <v>112</v>
      </c>
      <c r="U17" s="103"/>
    </row>
    <row r="18" spans="2:21" x14ac:dyDescent="0.3">
      <c r="B18" s="62" t="s">
        <v>14</v>
      </c>
      <c r="C18" s="64">
        <v>17</v>
      </c>
      <c r="D18" s="69">
        <v>0.45333333333333331</v>
      </c>
      <c r="F18" s="62" t="s">
        <v>13</v>
      </c>
      <c r="G18" s="64">
        <v>7</v>
      </c>
      <c r="H18" s="69">
        <v>0.41176470588235292</v>
      </c>
      <c r="T18" s="102" t="s">
        <v>89</v>
      </c>
      <c r="U18" s="103"/>
    </row>
    <row r="19" spans="2:21" x14ac:dyDescent="0.3">
      <c r="B19" s="62" t="s">
        <v>17</v>
      </c>
      <c r="C19" s="64">
        <v>17</v>
      </c>
      <c r="D19" s="69">
        <v>0.45333333333333331</v>
      </c>
      <c r="F19" s="62" t="s">
        <v>14</v>
      </c>
      <c r="G19" s="64">
        <v>7</v>
      </c>
      <c r="H19" s="69">
        <v>0.41176470588235292</v>
      </c>
      <c r="T19" s="102" t="s">
        <v>109</v>
      </c>
      <c r="U19" s="103"/>
    </row>
    <row r="20" spans="2:21" x14ac:dyDescent="0.3">
      <c r="B20" s="62" t="s">
        <v>3</v>
      </c>
      <c r="C20" s="64">
        <v>16</v>
      </c>
      <c r="D20" s="69">
        <v>0.42666666666666669</v>
      </c>
      <c r="F20" s="62" t="s">
        <v>1</v>
      </c>
      <c r="G20" s="64">
        <v>6</v>
      </c>
      <c r="H20" s="69">
        <v>0.35294117647058826</v>
      </c>
      <c r="T20" s="102" t="s">
        <v>87</v>
      </c>
      <c r="U20" s="103"/>
    </row>
    <row r="21" spans="2:21" ht="15" thickBot="1" x14ac:dyDescent="0.35">
      <c r="B21" s="62" t="s">
        <v>6</v>
      </c>
      <c r="C21" s="64">
        <v>16</v>
      </c>
      <c r="D21" s="69">
        <v>0.42666666666666669</v>
      </c>
      <c r="F21" s="62" t="s">
        <v>15</v>
      </c>
      <c r="G21" s="64">
        <v>6</v>
      </c>
      <c r="H21" s="69">
        <v>0.35294117647058826</v>
      </c>
      <c r="T21" s="107" t="s">
        <v>106</v>
      </c>
      <c r="U21" s="106"/>
    </row>
    <row r="22" spans="2:21" x14ac:dyDescent="0.3">
      <c r="B22" s="62" t="s">
        <v>10</v>
      </c>
      <c r="C22" s="64">
        <v>15</v>
      </c>
      <c r="D22" s="69">
        <v>0.4</v>
      </c>
      <c r="F22" s="62" t="s">
        <v>17</v>
      </c>
      <c r="G22" s="64">
        <v>6</v>
      </c>
      <c r="H22" s="69">
        <v>0.35294117647058826</v>
      </c>
    </row>
    <row r="23" spans="2:21" x14ac:dyDescent="0.3">
      <c r="B23" s="62" t="s">
        <v>13</v>
      </c>
      <c r="C23" s="64">
        <v>14</v>
      </c>
      <c r="D23" s="69">
        <v>0.37333333333333335</v>
      </c>
      <c r="F23" s="62" t="s">
        <v>19</v>
      </c>
      <c r="G23" s="64">
        <v>5</v>
      </c>
      <c r="H23" s="69">
        <v>0.29411764705882354</v>
      </c>
    </row>
    <row r="24" spans="2:21" ht="15" thickBot="1" x14ac:dyDescent="0.35">
      <c r="B24" s="63" t="s">
        <v>19</v>
      </c>
      <c r="C24" s="65">
        <v>13</v>
      </c>
      <c r="D24" s="70">
        <v>0.34666666666666668</v>
      </c>
      <c r="F24" s="63" t="s">
        <v>10</v>
      </c>
      <c r="G24" s="65">
        <v>5</v>
      </c>
      <c r="H24" s="70">
        <v>0.29411764705882354</v>
      </c>
    </row>
    <row r="25" spans="2:21" ht="15" thickBot="1" x14ac:dyDescent="0.35">
      <c r="B25" s="66" t="s">
        <v>161</v>
      </c>
      <c r="C25" s="67">
        <f>SUM(C5:C24)</f>
        <v>375</v>
      </c>
      <c r="D25" s="71">
        <f>SUM(D5:D24)/20</f>
        <v>0.5</v>
      </c>
      <c r="F25" s="72" t="s">
        <v>161</v>
      </c>
      <c r="G25" s="67">
        <f>SUM(G5:G24)</f>
        <v>170</v>
      </c>
      <c r="H25" s="71">
        <f>SUM(H5:H24)/20</f>
        <v>0.50000000000000022</v>
      </c>
    </row>
    <row r="26" spans="2:21" ht="9" customHeight="1" x14ac:dyDescent="0.3"/>
    <row r="27" spans="2:21" ht="9" customHeight="1" thickBot="1" x14ac:dyDescent="0.35"/>
    <row r="28" spans="2:21" ht="15" thickBot="1" x14ac:dyDescent="0.35">
      <c r="B28" s="13" t="s">
        <v>244</v>
      </c>
      <c r="C28" s="40" t="s">
        <v>43</v>
      </c>
      <c r="D28" s="25" t="s">
        <v>44</v>
      </c>
      <c r="E28" s="124" t="s">
        <v>45</v>
      </c>
      <c r="F28" s="125"/>
      <c r="G28" s="82" t="s">
        <v>46</v>
      </c>
      <c r="H28" s="83" t="s">
        <v>246</v>
      </c>
    </row>
    <row r="29" spans="2:21" x14ac:dyDescent="0.3">
      <c r="B29" s="33" t="s">
        <v>126</v>
      </c>
      <c r="C29" s="86">
        <v>36</v>
      </c>
      <c r="D29" s="87">
        <v>31</v>
      </c>
      <c r="E29" s="88"/>
      <c r="F29" s="42">
        <v>129</v>
      </c>
      <c r="G29" s="88">
        <v>179</v>
      </c>
      <c r="H29" s="89">
        <v>375</v>
      </c>
    </row>
    <row r="30" spans="2:21" x14ac:dyDescent="0.3">
      <c r="B30" s="32" t="s">
        <v>127</v>
      </c>
      <c r="C30" s="32">
        <v>9.6000000000000002E-2</v>
      </c>
      <c r="D30" s="90">
        <v>8.2666666666666666E-2</v>
      </c>
      <c r="E30" s="91"/>
      <c r="F30" s="85">
        <v>0.34399999999999997</v>
      </c>
      <c r="G30" s="91">
        <v>0.47733333333333333</v>
      </c>
      <c r="H30" s="92">
        <v>1</v>
      </c>
    </row>
    <row r="31" spans="2:21" ht="15" thickBot="1" x14ac:dyDescent="0.35">
      <c r="B31" s="31" t="s">
        <v>128</v>
      </c>
      <c r="C31" s="93">
        <v>0.96</v>
      </c>
      <c r="D31" s="94">
        <v>0.82666666666666666</v>
      </c>
      <c r="E31" s="95"/>
      <c r="F31" s="84">
        <v>3.4399999999999995</v>
      </c>
      <c r="G31" s="96">
        <v>4.7733333333333334</v>
      </c>
      <c r="H31" s="97">
        <v>10</v>
      </c>
    </row>
    <row r="32" spans="2:21" ht="15" thickBot="1" x14ac:dyDescent="0.35">
      <c r="B32" s="3"/>
      <c r="C32" s="20"/>
      <c r="D32" s="13"/>
      <c r="E32" s="3"/>
      <c r="F32" s="2"/>
      <c r="G32" s="3"/>
      <c r="H32" s="3"/>
    </row>
    <row r="33" spans="2:8" ht="15" thickBot="1" x14ac:dyDescent="0.35">
      <c r="B33" s="13" t="s">
        <v>245</v>
      </c>
      <c r="C33" s="40" t="s">
        <v>43</v>
      </c>
      <c r="D33" s="25" t="s">
        <v>44</v>
      </c>
      <c r="E33" s="110" t="s">
        <v>45</v>
      </c>
      <c r="F33" s="111"/>
      <c r="G33" s="82" t="s">
        <v>46</v>
      </c>
      <c r="H33" s="83" t="s">
        <v>246</v>
      </c>
    </row>
    <row r="34" spans="2:8" x14ac:dyDescent="0.3">
      <c r="B34" s="33" t="s">
        <v>126</v>
      </c>
      <c r="C34" s="86">
        <v>17</v>
      </c>
      <c r="D34" s="87">
        <v>13</v>
      </c>
      <c r="E34" s="88"/>
      <c r="F34" s="42">
        <v>64</v>
      </c>
      <c r="G34" s="88">
        <v>76</v>
      </c>
      <c r="H34" s="89">
        <v>170</v>
      </c>
    </row>
    <row r="35" spans="2:8" x14ac:dyDescent="0.3">
      <c r="B35" s="32" t="s">
        <v>127</v>
      </c>
      <c r="C35" s="32">
        <v>0.1</v>
      </c>
      <c r="D35" s="90">
        <v>7.6470588235294124E-2</v>
      </c>
      <c r="E35" s="91"/>
      <c r="F35" s="85">
        <v>0.37647058823529411</v>
      </c>
      <c r="G35" s="91">
        <v>0.44705882352941179</v>
      </c>
      <c r="H35" s="92">
        <v>1</v>
      </c>
    </row>
    <row r="36" spans="2:8" ht="15" thickBot="1" x14ac:dyDescent="0.35">
      <c r="B36" s="31" t="s">
        <v>128</v>
      </c>
      <c r="C36" s="93">
        <v>1</v>
      </c>
      <c r="D36" s="94">
        <v>0.76470588235294124</v>
      </c>
      <c r="E36" s="95"/>
      <c r="F36" s="84">
        <v>3.7647058823529411</v>
      </c>
      <c r="G36" s="96">
        <v>4.4705882352941178</v>
      </c>
      <c r="H36" s="97">
        <v>10</v>
      </c>
    </row>
    <row r="37" spans="2:8" ht="9" customHeight="1" x14ac:dyDescent="0.3"/>
  </sheetData>
  <mergeCells count="5">
    <mergeCell ref="E33:F33"/>
    <mergeCell ref="Q2:R2"/>
    <mergeCell ref="F2:H2"/>
    <mergeCell ref="B2:D2"/>
    <mergeCell ref="E28:F28"/>
  </mergeCells>
  <conditionalFormatting sqref="C5:C24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:D24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:G2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:H2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"/>
  <sheetViews>
    <sheetView tabSelected="1" workbookViewId="0">
      <selection activeCell="E10" sqref="E10"/>
    </sheetView>
  </sheetViews>
  <sheetFormatPr defaultRowHeight="14.4" x14ac:dyDescent="0.3"/>
  <sheetData>
    <row r="2" spans="2:2" x14ac:dyDescent="0.3">
      <c r="B2" t="s">
        <v>259</v>
      </c>
    </row>
    <row r="3" spans="2:2" x14ac:dyDescent="0.3">
      <c r="B3" t="s">
        <v>258</v>
      </c>
    </row>
    <row r="4" spans="2:2" x14ac:dyDescent="0.3">
      <c r="B4" t="s">
        <v>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2012-01-11T10:23:47Z</dcterms:created>
  <dcterms:modified xsi:type="dcterms:W3CDTF">2012-05-30T18:25:39Z</dcterms:modified>
</cp:coreProperties>
</file>